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hard\Downloads\"/>
    </mc:Choice>
  </mc:AlternateContent>
  <xr:revisionPtr revIDLastSave="0" documentId="8_{154E78BC-293F-43C6-BD1D-74546844A390}" xr6:coauthVersionLast="47" xr6:coauthVersionMax="47" xr10:uidLastSave="{00000000-0000-0000-0000-000000000000}"/>
  <bookViews>
    <workbookView xWindow="-120" yWindow="-120" windowWidth="29040" windowHeight="15720" firstSheet="1" xr2:uid="{00000000-000D-0000-FFFF-FFFF00000000}"/>
  </bookViews>
  <sheets>
    <sheet name="Sprint" sheetId="2" r:id="rId1"/>
    <sheet name="Klassik" sheetId="1" r:id="rId2"/>
    <sheet name="Klassik (2)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K6" i="1"/>
  <c r="H23" i="4"/>
  <c r="K23" i="4" s="1"/>
  <c r="H22" i="4"/>
  <c r="K22" i="4" s="1"/>
  <c r="H21" i="4"/>
  <c r="K21" i="4" s="1"/>
  <c r="H20" i="4"/>
  <c r="K20" i="4" s="1"/>
  <c r="H19" i="4"/>
  <c r="K19" i="4" s="1"/>
  <c r="H18" i="4"/>
  <c r="K18" i="4" s="1"/>
  <c r="H17" i="4"/>
  <c r="K17" i="4" s="1"/>
  <c r="H16" i="4"/>
  <c r="K16" i="4" s="1"/>
  <c r="H15" i="4"/>
  <c r="K15" i="4" s="1"/>
  <c r="H13" i="4"/>
  <c r="K13" i="4" s="1"/>
  <c r="H5" i="4"/>
  <c r="H6" i="4"/>
  <c r="H7" i="4"/>
  <c r="H14" i="4"/>
  <c r="H10" i="4"/>
  <c r="J10" i="4" s="1"/>
  <c r="H9" i="4"/>
  <c r="H12" i="4"/>
  <c r="H11" i="4"/>
  <c r="H8" i="4"/>
  <c r="K8" i="4" s="1"/>
  <c r="I19" i="2"/>
  <c r="I15" i="2"/>
  <c r="J15" i="2"/>
  <c r="K15" i="2"/>
  <c r="K9" i="2"/>
  <c r="J9" i="2"/>
  <c r="J13" i="2"/>
  <c r="K13" i="2"/>
  <c r="H13" i="1"/>
  <c r="I13" i="1" s="1"/>
  <c r="J5" i="2"/>
  <c r="J6" i="2"/>
  <c r="J7" i="2"/>
  <c r="J8" i="2"/>
  <c r="J11" i="2"/>
  <c r="J12" i="2"/>
  <c r="J14" i="2"/>
  <c r="J16" i="2"/>
  <c r="J19" i="2"/>
  <c r="J18" i="2"/>
  <c r="J17" i="2"/>
  <c r="J20" i="2"/>
  <c r="J21" i="2"/>
  <c r="J22" i="2"/>
  <c r="J23" i="2"/>
  <c r="J24" i="2"/>
  <c r="J25" i="2"/>
  <c r="J26" i="2"/>
  <c r="J27" i="2"/>
  <c r="J28" i="2"/>
  <c r="J29" i="2"/>
  <c r="J30" i="2"/>
  <c r="J31" i="2"/>
  <c r="I7" i="2"/>
  <c r="I11" i="2"/>
  <c r="I12" i="2"/>
  <c r="I16" i="2"/>
  <c r="I18" i="2"/>
  <c r="I17" i="2"/>
  <c r="I20" i="2"/>
  <c r="I21" i="2"/>
  <c r="I22" i="2"/>
  <c r="I23" i="2"/>
  <c r="I24" i="2"/>
  <c r="I25" i="2"/>
  <c r="I26" i="2"/>
  <c r="I27" i="2"/>
  <c r="I28" i="2"/>
  <c r="I29" i="2"/>
  <c r="I30" i="2"/>
  <c r="I31" i="2"/>
  <c r="K6" i="2"/>
  <c r="K7" i="2"/>
  <c r="K8" i="2"/>
  <c r="K11" i="2"/>
  <c r="K12" i="2"/>
  <c r="K14" i="2"/>
  <c r="K16" i="2"/>
  <c r="K19" i="2"/>
  <c r="K18" i="2"/>
  <c r="K17" i="2"/>
  <c r="K5" i="2"/>
  <c r="K20" i="2"/>
  <c r="K21" i="2"/>
  <c r="K22" i="2"/>
  <c r="K23" i="2"/>
  <c r="K24" i="2"/>
  <c r="K25" i="2"/>
  <c r="K26" i="2"/>
  <c r="K27" i="2"/>
  <c r="K28" i="2"/>
  <c r="K29" i="2"/>
  <c r="K30" i="2"/>
  <c r="K31" i="2"/>
  <c r="H23" i="1"/>
  <c r="J23" i="1" s="1"/>
  <c r="H24" i="1"/>
  <c r="K24" i="1" s="1"/>
  <c r="H25" i="1"/>
  <c r="J25" i="1" s="1"/>
  <c r="H26" i="1"/>
  <c r="I26" i="1" s="1"/>
  <c r="H27" i="1"/>
  <c r="I27" i="1" s="1"/>
  <c r="H28" i="1"/>
  <c r="K28" i="1" s="1"/>
  <c r="H29" i="1"/>
  <c r="J29" i="1" s="1"/>
  <c r="H30" i="1"/>
  <c r="I30" i="1" s="1"/>
  <c r="H31" i="1"/>
  <c r="J31" i="1" s="1"/>
  <c r="K27" i="1"/>
  <c r="H19" i="1"/>
  <c r="H20" i="1"/>
  <c r="H21" i="1"/>
  <c r="H22" i="1"/>
  <c r="H18" i="1"/>
  <c r="H15" i="1"/>
  <c r="H16" i="1"/>
  <c r="H10" i="1"/>
  <c r="H8" i="1"/>
  <c r="J8" i="1" s="1"/>
  <c r="H9" i="1"/>
  <c r="H7" i="1"/>
  <c r="K7" i="1" s="1"/>
  <c r="H12" i="1"/>
  <c r="H14" i="1"/>
  <c r="J14" i="1" l="1"/>
  <c r="K14" i="1"/>
  <c r="J9" i="1"/>
  <c r="K9" i="1"/>
  <c r="J10" i="1"/>
  <c r="K10" i="1"/>
  <c r="J15" i="1"/>
  <c r="K15" i="1"/>
  <c r="J11" i="4"/>
  <c r="J12" i="4"/>
  <c r="J14" i="4"/>
  <c r="K11" i="4"/>
  <c r="K12" i="4"/>
  <c r="K14" i="4"/>
  <c r="J9" i="4"/>
  <c r="K9" i="4"/>
  <c r="I8" i="4"/>
  <c r="J8" i="4"/>
  <c r="K10" i="4"/>
  <c r="K5" i="4"/>
  <c r="I10" i="4"/>
  <c r="K7" i="4"/>
  <c r="K6" i="4"/>
  <c r="I7" i="4"/>
  <c r="I6" i="4"/>
  <c r="I5" i="4"/>
  <c r="I13" i="4"/>
  <c r="I15" i="4"/>
  <c r="I16" i="4"/>
  <c r="I17" i="4"/>
  <c r="I18" i="4"/>
  <c r="I19" i="4"/>
  <c r="I20" i="4"/>
  <c r="I21" i="4"/>
  <c r="I22" i="4"/>
  <c r="I23" i="4"/>
  <c r="J7" i="4"/>
  <c r="J6" i="4"/>
  <c r="J5" i="4"/>
  <c r="J13" i="4"/>
  <c r="J15" i="4"/>
  <c r="J16" i="4"/>
  <c r="J17" i="4"/>
  <c r="J18" i="4"/>
  <c r="J19" i="4"/>
  <c r="J20" i="4"/>
  <c r="J21" i="4"/>
  <c r="J22" i="4"/>
  <c r="J23" i="4"/>
  <c r="K30" i="1"/>
  <c r="J26" i="1"/>
  <c r="J30" i="1"/>
  <c r="K26" i="1"/>
  <c r="I31" i="1"/>
  <c r="K13" i="1"/>
  <c r="J13" i="1"/>
  <c r="J27" i="1"/>
  <c r="I23" i="1"/>
  <c r="I22" i="1"/>
  <c r="I21" i="1"/>
  <c r="K31" i="1"/>
  <c r="K23" i="1"/>
  <c r="K20" i="1"/>
  <c r="K17" i="1"/>
  <c r="J12" i="1"/>
  <c r="J18" i="1"/>
  <c r="J22" i="1"/>
  <c r="K25" i="1"/>
  <c r="J20" i="1"/>
  <c r="K29" i="1"/>
  <c r="J28" i="1"/>
  <c r="J24" i="1"/>
  <c r="I29" i="1"/>
  <c r="I25" i="1"/>
  <c r="I28" i="1"/>
  <c r="I24" i="1"/>
  <c r="I20" i="1"/>
  <c r="K19" i="1"/>
  <c r="J21" i="1"/>
  <c r="J19" i="1"/>
  <c r="K22" i="1"/>
  <c r="K12" i="1"/>
  <c r="K21" i="1"/>
  <c r="I19" i="1"/>
  <c r="I18" i="1"/>
  <c r="K18" i="1"/>
  <c r="I8" i="1"/>
  <c r="K8" i="1"/>
  <c r="J7" i="1"/>
  <c r="J17" i="1"/>
  <c r="K16" i="1"/>
  <c r="I7" i="1"/>
  <c r="J16" i="1"/>
</calcChain>
</file>

<file path=xl/sharedStrings.xml><?xml version="1.0" encoding="utf-8"?>
<sst xmlns="http://schemas.openxmlformats.org/spreadsheetml/2006/main" count="128" uniqueCount="46">
  <si>
    <t>Ergebnisliste 1. Lauf ÖSTM Sprint     Wildalpen 24.04.2022</t>
  </si>
  <si>
    <t>Sprint</t>
  </si>
  <si>
    <t>St.Nr.</t>
  </si>
  <si>
    <t>Klasse</t>
  </si>
  <si>
    <t xml:space="preserve">Vorname </t>
  </si>
  <si>
    <t>Nachname</t>
  </si>
  <si>
    <t>Club</t>
  </si>
  <si>
    <t>1. Lauf</t>
  </si>
  <si>
    <t>2. Lauf</t>
  </si>
  <si>
    <t>Wertung</t>
  </si>
  <si>
    <t>Rang</t>
  </si>
  <si>
    <t>Rückst.</t>
  </si>
  <si>
    <t>%</t>
  </si>
  <si>
    <t>K1 m Schüler</t>
  </si>
  <si>
    <t>Noah</t>
  </si>
  <si>
    <t>Friedreich</t>
  </si>
  <si>
    <t>UKK Wien</t>
  </si>
  <si>
    <t>K1 m Jugend</t>
  </si>
  <si>
    <t>Tim</t>
  </si>
  <si>
    <t>Briedl</t>
  </si>
  <si>
    <t>Forelle Steyr</t>
  </si>
  <si>
    <t>Jakob</t>
  </si>
  <si>
    <t>Seebacher</t>
  </si>
  <si>
    <t>KVK</t>
  </si>
  <si>
    <t>K1 D Allg. Kl.</t>
  </si>
  <si>
    <t>Valentina</t>
  </si>
  <si>
    <t>Kroener</t>
  </si>
  <si>
    <t>DNF</t>
  </si>
  <si>
    <t>Karin</t>
  </si>
  <si>
    <t>K1 H Allg. Kl.</t>
  </si>
  <si>
    <t>Erik</t>
  </si>
  <si>
    <t>Kastner</t>
  </si>
  <si>
    <t>Benjamin</t>
  </si>
  <si>
    <t>Cartellieri</t>
  </si>
  <si>
    <t>KC Graz</t>
  </si>
  <si>
    <t>Paul</t>
  </si>
  <si>
    <t>Winkler</t>
  </si>
  <si>
    <t>Ergebnisliste 1. Lauf ÖSTM Klassik        Wildalpen 15.04.2023</t>
  </si>
  <si>
    <t>Regatta Klassik</t>
  </si>
  <si>
    <t>min</t>
  </si>
  <si>
    <t>sek</t>
  </si>
  <si>
    <t>Zeit (s)</t>
  </si>
  <si>
    <t>Jesko</t>
  </si>
  <si>
    <t>Klammer</t>
  </si>
  <si>
    <t>TG-München</t>
  </si>
  <si>
    <t>Ergebnisliste 2. Lauf ÖSTM Klassik        Wildalpen 16.04.2023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</si>
</sst>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0.0%"/>
    <numFmt numFmtId="166" formatCode="ss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9" fontId="0" fillId="0" borderId="0" xfId="0" applyNumberFormat="1"/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1" xfId="0" applyBorder="1"/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Alignment="1">
      <alignment horizontal="left"/>
    </xf>
    <xf numFmtId="0" fontId="1" fillId="0" borderId="11" xfId="0" applyFont="1" applyBorder="1"/>
    <xf numFmtId="0" fontId="1" fillId="0" borderId="0" xfId="0" applyFont="1"/>
  </cellXfs>
  <cellStyles count="1">
    <cellStyle name="Standard" xfId="0" builtinId="0"/>
  </cellStyles>
  <dxfs count="37">
    <dxf>
      <numFmt numFmtId="165" formatCode="0.0%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</dxf>
    <dxf>
      <numFmt numFmtId="164" formatCode="0.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65" formatCode="0.0%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</dxf>
    <dxf>
      <numFmt numFmtId="164" formatCode="0.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65" formatCode="0.0%"/>
    </dxf>
    <dxf>
      <numFmt numFmtId="2" formatCode="0.0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0DE3750-931B-4EE8-BAE6-89B49544ADA7}" name="Tabelle57" displayName="Tabelle57" ref="A4:K31" totalsRowShown="0" headerRowDxfId="36" tableBorderDxfId="35">
  <autoFilter ref="A4:K31" xr:uid="{90DE3750-931B-4EE8-BAE6-89B49544ADA7}"/>
  <sortState xmlns:xlrd2="http://schemas.microsoft.com/office/spreadsheetml/2017/richdata2" ref="A5:K16">
    <sortCondition ref="I4:I16"/>
  </sortState>
  <tableColumns count="11">
    <tableColumn id="1" xr3:uid="{0556430E-F34F-4A0D-B622-4CCC7EF99680}" name="St.Nr." dataDxfId="34"/>
    <tableColumn id="15" xr3:uid="{7CA84088-C45E-4DD8-9C5F-2AE0307A5692}" name="Klasse" dataDxfId="33"/>
    <tableColumn id="2" xr3:uid="{D3D327E7-E395-4F0F-9AA7-72A3EC9B6712}" name="Vorname " dataDxfId="32"/>
    <tableColumn id="3" xr3:uid="{2992F0CA-B48B-4477-B357-1BBF5156F05E}" name="Nachname" dataDxfId="31"/>
    <tableColumn id="16" xr3:uid="{8CD827F5-5060-4AC2-A500-F1CD97B1E70F}" name="Club" dataDxfId="30"/>
    <tableColumn id="4" xr3:uid="{AFCC472A-B017-401B-8C5D-102A2CC57020}" name="1. Lauf" dataDxfId="29"/>
    <tableColumn id="17" xr3:uid="{77B57E46-5511-4BC4-8D15-58784CB81836}" name="2. Lauf" dataDxfId="28"/>
    <tableColumn id="18" xr3:uid="{F962E0A1-EAE9-47A1-B755-6C04648A1A47}" name="Wertung" dataDxfId="27"/>
    <tableColumn id="5" xr3:uid="{228A7097-36A0-436A-AEEF-CA5C720AB93F}" name="Rang" dataDxfId="26">
      <calculatedColumnFormula>IF(H5="","",RANK(H5,Tabelle57[Wertung],1))</calculatedColumnFormula>
    </tableColumn>
    <tableColumn id="6" xr3:uid="{80F23CF0-4D44-4A6B-806A-82A16DCE9083}" name="Rückst." dataDxfId="25">
      <calculatedColumnFormula>IF(H5="","",H5-MIN(Tabelle57[Wertung]))</calculatedColumnFormula>
    </tableColumn>
    <tableColumn id="7" xr3:uid="{B3E5DDFA-4058-4B28-8576-D0E8881727CB}" name="%" dataDxfId="24">
      <calculatedColumnFormula>IF(H5="","",H5/MIN(Tabelle57[Wertung])-1)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4:K31" totalsRowShown="0" headerRowDxfId="23" tableBorderDxfId="22">
  <autoFilter ref="A4:K31" xr:uid="{00000000-0009-0000-0100-000002000000}"/>
  <sortState xmlns:xlrd2="http://schemas.microsoft.com/office/spreadsheetml/2017/richdata2" ref="A5:K16">
    <sortCondition ref="I4:I16"/>
  </sortState>
  <tableColumns count="11">
    <tableColumn id="1" xr3:uid="{00000000-0010-0000-0100-000001000000}" name="St.Nr."/>
    <tableColumn id="13" xr3:uid="{2CBD9EBA-BD2F-4C3C-A600-43B37A3592C2}" name="Klasse" dataDxfId="21"/>
    <tableColumn id="2" xr3:uid="{00000000-0010-0000-0100-000002000000}" name="Vorname " dataDxfId="20"/>
    <tableColumn id="3" xr3:uid="{00000000-0010-0000-0100-000003000000}" name="Nachname" dataDxfId="19"/>
    <tableColumn id="10" xr3:uid="{3762AA9E-3036-4EE7-AB37-FDA1B8F21F2E}" name="Club" dataDxfId="18"/>
    <tableColumn id="4" xr3:uid="{00000000-0010-0000-0100-000004000000}" name="min" dataDxfId="17"/>
    <tableColumn id="5" xr3:uid="{00000000-0010-0000-0100-000005000000}" name="sek" dataDxfId="16"/>
    <tableColumn id="6" xr3:uid="{00000000-0010-0000-0100-000006000000}" name="Zeit (s)" dataDxfId="15">
      <calculatedColumnFormula>IF(F5="","",F5*60+G5)</calculatedColumnFormula>
    </tableColumn>
    <tableColumn id="7" xr3:uid="{00000000-0010-0000-0100-000007000000}" name="Rang" dataDxfId="14">
      <calculatedColumnFormula>IF(H5="","",RANK(H5,Tabelle2[Zeit (s)],1))</calculatedColumnFormula>
    </tableColumn>
    <tableColumn id="8" xr3:uid="{00000000-0010-0000-0100-000008000000}" name="Rückst." dataDxfId="13">
      <calculatedColumnFormula>IF(H5="","",H5-MIN(Tabelle2[Zeit (s)]))</calculatedColumnFormula>
    </tableColumn>
    <tableColumn id="9" xr3:uid="{00000000-0010-0000-0100-000009000000}" name="%" dataDxfId="12">
      <calculatedColumnFormula>IF(H5="","",H5/MIN(Tabelle2[Zeit (s)])-1)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15EABE-3AA7-47CE-A4A7-EC0861F52704}" name="Tabelle22" displayName="Tabelle22" ref="A4:K27" totalsRowShown="0" headerRowDxfId="11" tableBorderDxfId="10">
  <autoFilter ref="A4:K27" xr:uid="{00000000-0009-0000-0100-000002000000}"/>
  <sortState xmlns:xlrd2="http://schemas.microsoft.com/office/spreadsheetml/2017/richdata2" ref="A5:K27">
    <sortCondition ref="K4:K27"/>
  </sortState>
  <tableColumns count="11">
    <tableColumn id="1" xr3:uid="{FDC74C4E-EF25-41DA-9020-54F5538F388A}" name="St.Nr."/>
    <tableColumn id="13" xr3:uid="{0D3FDFB7-19DB-40ED-90EC-4E1E26A10053}" name="Klasse" dataDxfId="9"/>
    <tableColumn id="2" xr3:uid="{38F3EA5B-1144-4402-9B19-D2EB223B07FD}" name="Vorname " dataDxfId="8"/>
    <tableColumn id="3" xr3:uid="{DB203F34-9C7D-4E70-8449-9D51589CAA88}" name="Nachname" dataDxfId="7"/>
    <tableColumn id="10" xr3:uid="{FB1C2B8B-700E-4BBA-ABDF-91848A5CFA7C}" name="Club" dataDxfId="6"/>
    <tableColumn id="4" xr3:uid="{3A9790C4-7803-495F-9601-6EE1AEA4A0FD}" name="min" dataDxfId="5"/>
    <tableColumn id="5" xr3:uid="{ACCE29E0-8F01-41B1-ABDD-B7EC63C60942}" name="sek" dataDxfId="4"/>
    <tableColumn id="6" xr3:uid="{3E772CBB-3995-43A4-907F-D46CCDA699ED}" name="Zeit (s)" dataDxfId="3">
      <calculatedColumnFormula>IF(F5="","",F5*60+G5)</calculatedColumnFormula>
    </tableColumn>
    <tableColumn id="7" xr3:uid="{8C2B6403-08E1-4B78-972E-E3DC23CD5BCD}" name="Rang" dataDxfId="2">
      <calculatedColumnFormula>IF(H5="","",RANK(H5,Tabelle22[Zeit (s)],1))</calculatedColumnFormula>
    </tableColumn>
    <tableColumn id="8" xr3:uid="{D3249740-DA60-4296-84CB-07B2CC337684}" name="Rückst." dataDxfId="1">
      <calculatedColumnFormula>IF(H5="","",H5-MIN(Tabelle22[Zeit (s)]))</calculatedColumnFormula>
    </tableColumn>
    <tableColumn id="9" xr3:uid="{999F2487-D514-4087-A7D5-5D34013FABAC}" name="%" dataDxfId="0">
      <calculatedColumnFormula>IF(H5="","",H5/MIN(Tabelle22[Zeit (s)])-1)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5AE02-127F-464D-83B3-BF91DA4D370D}">
  <dimension ref="A1:K31"/>
  <sheetViews>
    <sheetView tabSelected="1" zoomScale="115" zoomScaleNormal="115" workbookViewId="0">
      <selection activeCell="A10" sqref="A10"/>
    </sheetView>
  </sheetViews>
  <sheetFormatPr defaultColWidth="10.7109375" defaultRowHeight="15"/>
  <cols>
    <col min="1" max="1" width="7.42578125" customWidth="1"/>
    <col min="2" max="2" width="12.140625" customWidth="1"/>
    <col min="3" max="3" width="11.7109375" customWidth="1"/>
    <col min="4" max="4" width="12.5703125" customWidth="1"/>
    <col min="5" max="5" width="19" customWidth="1"/>
    <col min="6" max="8" width="10.28515625" customWidth="1"/>
    <col min="9" max="9" width="9.7109375" customWidth="1"/>
    <col min="10" max="10" width="9.85546875" customWidth="1"/>
    <col min="11" max="11" width="8.5703125" customWidth="1"/>
  </cols>
  <sheetData>
    <row r="1" spans="1:11" s="13" customFormat="1" ht="21">
      <c r="A1" s="13" t="s">
        <v>0</v>
      </c>
    </row>
    <row r="2" spans="1:11" ht="15.75" thickBot="1"/>
    <row r="3" spans="1:11" ht="19.5" thickBo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>
      <c r="A4" t="s">
        <v>2</v>
      </c>
      <c r="B4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</row>
    <row r="5" spans="1:11">
      <c r="A5" s="11">
        <v>1</v>
      </c>
      <c r="B5" s="14" t="s">
        <v>13</v>
      </c>
      <c r="C5" s="14" t="s">
        <v>14</v>
      </c>
      <c r="D5" s="14" t="s">
        <v>15</v>
      </c>
      <c r="E5" s="1" t="s">
        <v>16</v>
      </c>
      <c r="F5" s="17">
        <v>64.62</v>
      </c>
      <c r="G5" s="17">
        <v>67.08</v>
      </c>
      <c r="H5" s="17">
        <v>64.62</v>
      </c>
      <c r="I5" s="6">
        <v>1</v>
      </c>
      <c r="J5" s="18">
        <f>IF(H5="","",H5-MIN(Tabelle57[Wertung]))</f>
        <v>24.870000000000005</v>
      </c>
      <c r="K5" s="5">
        <f>IF(H5="","",H5/MIN(Tabelle57[Wertung])-1)</f>
        <v>0.62566037735849078</v>
      </c>
    </row>
    <row r="6" spans="1:11">
      <c r="A6" s="11"/>
      <c r="B6" s="14"/>
      <c r="C6" s="14"/>
      <c r="D6" s="14"/>
      <c r="E6" s="14"/>
      <c r="F6" s="17"/>
      <c r="G6" s="17"/>
      <c r="H6" s="17"/>
      <c r="I6" s="6"/>
      <c r="J6" s="18" t="str">
        <f>IF(H6="","",H6-MIN(Tabelle57[Wertung]))</f>
        <v/>
      </c>
      <c r="K6" s="5" t="str">
        <f>IF(H6="","",H6/MIN(Tabelle57[Wertung])-1)</f>
        <v/>
      </c>
    </row>
    <row r="7" spans="1:11">
      <c r="A7" s="11"/>
      <c r="B7" s="14"/>
      <c r="C7" s="14"/>
      <c r="D7" s="14"/>
      <c r="E7" s="14"/>
      <c r="F7" s="17"/>
      <c r="G7" s="17"/>
      <c r="H7" s="17"/>
      <c r="I7" s="6" t="str">
        <f>IF(H7="","",RANK(H7,Tabelle57[Wertung],1))</f>
        <v/>
      </c>
      <c r="J7" s="18" t="str">
        <f>IF(H7="","",H7-MIN(Tabelle57[Wertung]))</f>
        <v/>
      </c>
      <c r="K7" s="5" t="str">
        <f>IF(H7="","",H7/MIN(Tabelle57[Wertung])-1)</f>
        <v/>
      </c>
    </row>
    <row r="8" spans="1:11">
      <c r="A8" s="11">
        <v>3</v>
      </c>
      <c r="B8" s="14" t="s">
        <v>17</v>
      </c>
      <c r="C8" s="14" t="s">
        <v>18</v>
      </c>
      <c r="D8" s="14" t="s">
        <v>19</v>
      </c>
      <c r="E8" s="1" t="s">
        <v>20</v>
      </c>
      <c r="F8" s="17">
        <v>56.23</v>
      </c>
      <c r="G8" s="17">
        <v>45.62</v>
      </c>
      <c r="H8" s="17">
        <v>45.62</v>
      </c>
      <c r="I8" s="6">
        <v>1</v>
      </c>
      <c r="J8" s="18">
        <f>IF(H8="","",H8-MIN(Tabelle57[Wertung]))</f>
        <v>5.8699999999999974</v>
      </c>
      <c r="K8" s="5">
        <f>IF(H8="","",H8/MIN(Tabelle57[Wertung])-1)</f>
        <v>0.14767295597484265</v>
      </c>
    </row>
    <row r="9" spans="1:11">
      <c r="A9" s="27">
        <v>4</v>
      </c>
      <c r="B9" s="14" t="s">
        <v>17</v>
      </c>
      <c r="C9" s="14" t="s">
        <v>21</v>
      </c>
      <c r="D9" s="14" t="s">
        <v>22</v>
      </c>
      <c r="E9" s="1" t="s">
        <v>23</v>
      </c>
      <c r="F9" s="17">
        <v>51.11</v>
      </c>
      <c r="G9" s="17">
        <v>46.28</v>
      </c>
      <c r="H9" s="17">
        <v>46.28</v>
      </c>
      <c r="I9" s="6">
        <v>2</v>
      </c>
      <c r="J9" s="18">
        <f>IF(H9="","",H9-MIN(Tabelle57[Wertung]))</f>
        <v>6.5300000000000011</v>
      </c>
      <c r="K9" s="5">
        <f>IF(H9="","",H9/MIN(Tabelle57[Wertung])-1)</f>
        <v>0.16427672955974848</v>
      </c>
    </row>
    <row r="10" spans="1:11">
      <c r="A10" s="27"/>
      <c r="B10" s="14"/>
      <c r="C10" s="14"/>
      <c r="D10" s="14"/>
      <c r="E10" s="1"/>
      <c r="F10" s="17"/>
      <c r="G10" s="17"/>
      <c r="H10" s="17"/>
      <c r="I10" s="6"/>
      <c r="J10" s="18"/>
      <c r="K10" s="5"/>
    </row>
    <row r="11" spans="1:11">
      <c r="A11" s="11"/>
      <c r="B11" s="14"/>
      <c r="C11" s="14"/>
      <c r="D11" s="14"/>
      <c r="E11" s="14"/>
      <c r="F11" s="17"/>
      <c r="G11" s="17"/>
      <c r="H11" s="17"/>
      <c r="I11" s="6" t="str">
        <f>IF(H11="","",RANK(H11,Tabelle57[Wertung],1))</f>
        <v/>
      </c>
      <c r="J11" s="18" t="str">
        <f>IF(H11="","",H11-MIN(Tabelle57[Wertung]))</f>
        <v/>
      </c>
      <c r="K11" s="5" t="str">
        <f>IF(H11="","",H11/MIN(Tabelle57[Wertung])-1)</f>
        <v/>
      </c>
    </row>
    <row r="12" spans="1:11">
      <c r="A12" s="11"/>
      <c r="B12" s="14"/>
      <c r="C12" s="14"/>
      <c r="D12" s="14"/>
      <c r="E12" s="14"/>
      <c r="F12" s="17"/>
      <c r="G12" s="17"/>
      <c r="H12" s="17"/>
      <c r="I12" s="6" t="str">
        <f>IF(H12="","",RANK(H12,Tabelle57[Wertung],1))</f>
        <v/>
      </c>
      <c r="J12" s="18" t="str">
        <f>IF(H12="","",H12-MIN(Tabelle57[Wertung]))</f>
        <v/>
      </c>
      <c r="K12" s="5" t="str">
        <f>IF(H12="","",H12/MIN(Tabelle57[Wertung])-1)</f>
        <v/>
      </c>
    </row>
    <row r="13" spans="1:11">
      <c r="A13" s="27">
        <v>8</v>
      </c>
      <c r="B13" s="14" t="s">
        <v>24</v>
      </c>
      <c r="C13" s="14" t="s">
        <v>25</v>
      </c>
      <c r="D13" s="14" t="s">
        <v>26</v>
      </c>
      <c r="E13" s="1" t="s">
        <v>23</v>
      </c>
      <c r="F13" s="17">
        <v>50.72</v>
      </c>
      <c r="G13" s="9" t="s">
        <v>27</v>
      </c>
      <c r="H13" s="9">
        <v>50.72</v>
      </c>
      <c r="I13" s="6">
        <v>1</v>
      </c>
      <c r="J13" s="18">
        <f>IF(H13="","",H13-MIN(Tabelle57[Wertung]))</f>
        <v>10.969999999999999</v>
      </c>
      <c r="K13" s="5">
        <f>IF(H13="","",H13/MIN(Tabelle57[Wertung])-1)</f>
        <v>0.27597484276729567</v>
      </c>
    </row>
    <row r="14" spans="1:11">
      <c r="A14" s="12">
        <v>6</v>
      </c>
      <c r="B14" s="14" t="s">
        <v>24</v>
      </c>
      <c r="C14" s="14" t="s">
        <v>28</v>
      </c>
      <c r="D14" s="14" t="s">
        <v>15</v>
      </c>
      <c r="E14" s="1" t="s">
        <v>16</v>
      </c>
      <c r="F14" s="17">
        <v>82.33</v>
      </c>
      <c r="G14" s="17">
        <v>57.54</v>
      </c>
      <c r="H14" s="17">
        <v>57.54</v>
      </c>
      <c r="I14" s="6">
        <v>2</v>
      </c>
      <c r="J14" s="18">
        <f>IF(H14="","",H14-MIN(Tabelle57[Wertung]))</f>
        <v>17.79</v>
      </c>
      <c r="K14" s="5">
        <f>IF(H14="","",H14/MIN(Tabelle57[Wertung])-1)</f>
        <v>0.4475471698113207</v>
      </c>
    </row>
    <row r="15" spans="1:11">
      <c r="A15" s="27"/>
      <c r="B15" s="28"/>
      <c r="C15" s="1"/>
      <c r="D15" s="1"/>
      <c r="E15" s="1"/>
      <c r="F15" s="9"/>
      <c r="G15" s="9"/>
      <c r="H15" s="9"/>
      <c r="I15" s="6" t="str">
        <f>IF(H15="","",RANK(H15,Tabelle57[Wertung],1))</f>
        <v/>
      </c>
      <c r="J15" s="18" t="str">
        <f>IF(H15="","",H15-MIN(Tabelle57[Wertung]))</f>
        <v/>
      </c>
      <c r="K15" s="5" t="str">
        <f>IF(H15="","",H15/MIN(Tabelle57[Wertung])-1)</f>
        <v/>
      </c>
    </row>
    <row r="16" spans="1:11">
      <c r="A16" s="27"/>
      <c r="B16" s="28"/>
      <c r="C16" s="14"/>
      <c r="D16" s="14"/>
      <c r="E16" s="14"/>
      <c r="F16" s="17"/>
      <c r="G16" s="17"/>
      <c r="H16" s="17"/>
      <c r="I16" s="6" t="str">
        <f>IF(H16="","",RANK(H16,Tabelle57[Wertung],1))</f>
        <v/>
      </c>
      <c r="J16" s="18" t="str">
        <f>IF(H16="","",H16-MIN(Tabelle57[Wertung]))</f>
        <v/>
      </c>
      <c r="K16" s="5" t="str">
        <f>IF(H16="","",H16/MIN(Tabelle57[Wertung])-1)</f>
        <v/>
      </c>
    </row>
    <row r="17" spans="1:11">
      <c r="A17" s="29">
        <v>13</v>
      </c>
      <c r="B17" s="14" t="s">
        <v>29</v>
      </c>
      <c r="C17" s="15" t="s">
        <v>30</v>
      </c>
      <c r="D17" s="15" t="s">
        <v>31</v>
      </c>
      <c r="E17" s="1" t="s">
        <v>20</v>
      </c>
      <c r="F17" s="17">
        <v>51.17</v>
      </c>
      <c r="G17" s="17">
        <v>39.75</v>
      </c>
      <c r="H17" s="17">
        <v>39.75</v>
      </c>
      <c r="I17" s="6">
        <f>IF(H17="","",RANK(H17,Tabelle57[Wertung],1))</f>
        <v>1</v>
      </c>
      <c r="J17" s="18">
        <f>IF(H17="","",H17-MIN(Tabelle57[Wertung]))</f>
        <v>0</v>
      </c>
      <c r="K17" s="5">
        <f>IF(H17="","",H17/MIN(Tabelle57[Wertung])-1)</f>
        <v>0</v>
      </c>
    </row>
    <row r="18" spans="1:11">
      <c r="A18" s="29">
        <v>12</v>
      </c>
      <c r="B18" s="14" t="s">
        <v>29</v>
      </c>
      <c r="C18" s="15" t="s">
        <v>32</v>
      </c>
      <c r="D18" s="15" t="s">
        <v>33</v>
      </c>
      <c r="E18" s="1" t="s">
        <v>34</v>
      </c>
      <c r="F18" s="17">
        <v>41.32</v>
      </c>
      <c r="G18" s="17">
        <v>41.83</v>
      </c>
      <c r="H18" s="17">
        <v>41.32</v>
      </c>
      <c r="I18" s="6">
        <f>IF(H18="","",RANK(H18,Tabelle57[Wertung],1))</f>
        <v>2</v>
      </c>
      <c r="J18" s="18">
        <f>IF(H18="","",H18-MIN(Tabelle57[Wertung]))</f>
        <v>1.5700000000000003</v>
      </c>
      <c r="K18" s="5">
        <f>IF(H18="","",H18/MIN(Tabelle57[Wertung])-1)</f>
        <v>3.9496855345911852E-2</v>
      </c>
    </row>
    <row r="19" spans="1:11">
      <c r="A19" s="29">
        <v>10</v>
      </c>
      <c r="B19" s="14" t="s">
        <v>29</v>
      </c>
      <c r="C19" s="15" t="s">
        <v>35</v>
      </c>
      <c r="D19" s="15" t="s">
        <v>36</v>
      </c>
      <c r="E19" s="1" t="s">
        <v>34</v>
      </c>
      <c r="F19" s="17">
        <v>53.79</v>
      </c>
      <c r="G19" s="17">
        <v>41.47</v>
      </c>
      <c r="H19" s="17">
        <v>41.47</v>
      </c>
      <c r="I19" s="6">
        <f>IF(H19="","",RANK(H19,Tabelle57[Wertung],1))</f>
        <v>3</v>
      </c>
      <c r="J19" s="18">
        <f>IF(H19="","",H19-MIN(Tabelle57[Wertung]))</f>
        <v>1.7199999999999989</v>
      </c>
      <c r="K19" s="5">
        <f>IF(H19="","",H19/MIN(Tabelle57[Wertung])-1)</f>
        <v>4.3270440251572229E-2</v>
      </c>
    </row>
    <row r="20" spans="1:11">
      <c r="A20" s="29"/>
      <c r="B20" s="30"/>
      <c r="C20" s="14"/>
      <c r="D20" s="14"/>
      <c r="E20" s="14"/>
      <c r="F20" s="9"/>
      <c r="G20" s="9"/>
      <c r="H20" s="9"/>
      <c r="I20" s="6" t="str">
        <f>IF(H20="","",RANK(H20,Tabelle57[Wertung],1))</f>
        <v/>
      </c>
      <c r="J20" s="3" t="str">
        <f>IF(H20="","",H20-MIN(Tabelle57[Wertung]))</f>
        <v/>
      </c>
      <c r="K20" s="5" t="str">
        <f>IF(H20="","",H20/MIN(Tabelle57[Wertung])-1)</f>
        <v/>
      </c>
    </row>
    <row r="21" spans="1:11">
      <c r="A21" s="29"/>
      <c r="B21" s="30"/>
      <c r="C21" s="1"/>
      <c r="D21" s="1"/>
      <c r="E21" s="1"/>
      <c r="F21" s="9"/>
      <c r="G21" s="9"/>
      <c r="H21" s="9"/>
      <c r="I21" s="6" t="str">
        <f>IF(H21="","",RANK(H21,Tabelle57[Wertung],1))</f>
        <v/>
      </c>
      <c r="J21" s="3" t="str">
        <f>IF(H21="","",H21-MIN(Tabelle57[Wertung]))</f>
        <v/>
      </c>
      <c r="K21" s="5" t="str">
        <f>IF(H21="","",H21/MIN(Tabelle57[Wertung])-1)</f>
        <v/>
      </c>
    </row>
    <row r="22" spans="1:11">
      <c r="A22" s="29"/>
      <c r="B22" s="30"/>
      <c r="C22" s="14"/>
      <c r="D22" s="14"/>
      <c r="E22" s="14"/>
      <c r="F22" s="9"/>
      <c r="G22" s="9"/>
      <c r="H22" s="9"/>
      <c r="I22" s="6" t="str">
        <f>IF(H22="","",RANK(H22,Tabelle57[Wertung],1))</f>
        <v/>
      </c>
      <c r="J22" s="3" t="str">
        <f>IF(H22="","",H22-MIN(Tabelle57[Wertung]))</f>
        <v/>
      </c>
      <c r="K22" s="5" t="str">
        <f>IF(H22="","",H22/MIN(Tabelle57[Wertung])-1)</f>
        <v/>
      </c>
    </row>
    <row r="23" spans="1:11">
      <c r="A23" s="29"/>
      <c r="B23" s="30"/>
      <c r="C23" s="1"/>
      <c r="D23" s="1"/>
      <c r="E23" s="1"/>
      <c r="F23" s="9"/>
      <c r="G23" s="9"/>
      <c r="H23" s="9"/>
      <c r="I23" s="6" t="str">
        <f>IF(H23="","",RANK(H23,Tabelle57[Wertung],1))</f>
        <v/>
      </c>
      <c r="J23" s="3" t="str">
        <f>IF(H23="","",H23-MIN(Tabelle57[Wertung]))</f>
        <v/>
      </c>
      <c r="K23" s="5" t="str">
        <f>IF(H23="","",H23/MIN(Tabelle57[Wertung])-1)</f>
        <v/>
      </c>
    </row>
    <row r="24" spans="1:11">
      <c r="A24" s="29"/>
      <c r="B24" s="30"/>
      <c r="C24" s="14"/>
      <c r="D24" s="14"/>
      <c r="E24" s="14"/>
      <c r="F24" s="9"/>
      <c r="G24" s="9"/>
      <c r="H24" s="9"/>
      <c r="I24" s="6" t="str">
        <f>IF(H24="","",RANK(H24,Tabelle57[Wertung],1))</f>
        <v/>
      </c>
      <c r="J24" s="3" t="str">
        <f>IF(H24="","",H24-MIN(Tabelle57[Wertung]))</f>
        <v/>
      </c>
      <c r="K24" s="5" t="str">
        <f>IF(H24="","",H24/MIN(Tabelle57[Wertung])-1)</f>
        <v/>
      </c>
    </row>
    <row r="25" spans="1:11">
      <c r="A25" s="29"/>
      <c r="B25" s="30"/>
      <c r="C25" s="14"/>
      <c r="D25" s="14"/>
      <c r="E25" s="14"/>
      <c r="F25" s="9"/>
      <c r="G25" s="9"/>
      <c r="H25" s="9"/>
      <c r="I25" s="6" t="str">
        <f>IF(H25="","",RANK(H25,Tabelle57[Wertung],1))</f>
        <v/>
      </c>
      <c r="J25" s="3" t="str">
        <f>IF(H25="","",H25-MIN(Tabelle57[Wertung]))</f>
        <v/>
      </c>
      <c r="K25" s="5" t="str">
        <f>IF(H25="","",H25/MIN(Tabelle57[Wertung])-1)</f>
        <v/>
      </c>
    </row>
    <row r="26" spans="1:11">
      <c r="A26" s="29"/>
      <c r="B26" s="30"/>
      <c r="C26" s="1"/>
      <c r="D26" s="1"/>
      <c r="E26" s="14"/>
      <c r="F26" s="9"/>
      <c r="G26" s="9"/>
      <c r="H26" s="9"/>
      <c r="I26" s="6" t="str">
        <f>IF(H26="","",RANK(H26,Tabelle57[Wertung],1))</f>
        <v/>
      </c>
      <c r="J26" s="3" t="str">
        <f>IF(H26="","",H26-MIN(Tabelle57[Wertung]))</f>
        <v/>
      </c>
      <c r="K26" s="5" t="str">
        <f>IF(H26="","",H26/MIN(Tabelle57[Wertung])-1)</f>
        <v/>
      </c>
    </row>
    <row r="27" spans="1:11">
      <c r="A27" s="29"/>
      <c r="B27" s="30"/>
      <c r="C27" s="1"/>
      <c r="D27" s="1"/>
      <c r="E27" s="1"/>
      <c r="F27" s="9"/>
      <c r="G27" s="9"/>
      <c r="H27" s="9"/>
      <c r="I27" s="6" t="str">
        <f>IF(H27="","",RANK(H27,Tabelle57[Wertung],1))</f>
        <v/>
      </c>
      <c r="J27" s="3" t="str">
        <f>IF(H27="","",H27-MIN(Tabelle57[Wertung]))</f>
        <v/>
      </c>
      <c r="K27" s="5" t="str">
        <f>IF(H27="","",H27/MIN(Tabelle57[Wertung])-1)</f>
        <v/>
      </c>
    </row>
    <row r="28" spans="1:11">
      <c r="A28" s="29"/>
      <c r="B28" s="30"/>
      <c r="C28" s="1"/>
      <c r="D28" s="1"/>
      <c r="E28" s="1"/>
      <c r="F28" s="9"/>
      <c r="G28" s="9"/>
      <c r="H28" s="9"/>
      <c r="I28" s="6" t="str">
        <f>IF(H28="","",RANK(H28,Tabelle57[Wertung],1))</f>
        <v/>
      </c>
      <c r="J28" s="3" t="str">
        <f>IF(H28="","",H28-MIN(Tabelle57[Wertung]))</f>
        <v/>
      </c>
      <c r="K28" s="5" t="str">
        <f>IF(H28="","",H28/MIN(Tabelle57[Wertung])-1)</f>
        <v/>
      </c>
    </row>
    <row r="29" spans="1:11">
      <c r="A29" s="29"/>
      <c r="B29" s="30"/>
      <c r="C29" s="1"/>
      <c r="D29" s="1"/>
      <c r="E29" s="1"/>
      <c r="F29" s="9"/>
      <c r="G29" s="9"/>
      <c r="H29" s="9"/>
      <c r="I29" s="6" t="str">
        <f>IF(H29="","",RANK(H29,Tabelle57[Wertung],1))</f>
        <v/>
      </c>
      <c r="J29" s="3" t="str">
        <f>IF(H29="","",H29-MIN(Tabelle57[Wertung]))</f>
        <v/>
      </c>
      <c r="K29" s="5" t="str">
        <f>IF(H29="","",H29/MIN(Tabelle57[Wertung])-1)</f>
        <v/>
      </c>
    </row>
    <row r="30" spans="1:11">
      <c r="A30" s="29"/>
      <c r="B30" s="30"/>
      <c r="C30" s="1"/>
      <c r="D30" s="1"/>
      <c r="E30" s="1"/>
      <c r="F30" s="9"/>
      <c r="G30" s="9"/>
      <c r="H30" s="9"/>
      <c r="I30" s="6" t="str">
        <f>IF(H30="","",RANK(H30,Tabelle57[Wertung],1))</f>
        <v/>
      </c>
      <c r="J30" s="3" t="str">
        <f>IF(H30="","",H30-MIN(Tabelle57[Wertung]))</f>
        <v/>
      </c>
      <c r="K30" s="5" t="str">
        <f>IF(H30="","",H30/MIN(Tabelle57[Wertung])-1)</f>
        <v/>
      </c>
    </row>
    <row r="31" spans="1:11">
      <c r="A31" s="29"/>
      <c r="B31" s="30"/>
      <c r="C31" s="1"/>
      <c r="D31" s="1"/>
      <c r="E31" s="1"/>
      <c r="F31" s="9"/>
      <c r="G31" s="9"/>
      <c r="H31" s="9"/>
      <c r="I31" s="6" t="str">
        <f>IF(H31="","",RANK(H31,Tabelle57[Wertung],1))</f>
        <v/>
      </c>
      <c r="J31" s="3" t="str">
        <f>IF(H31="","",H31-MIN(Tabelle57[Wertung]))</f>
        <v/>
      </c>
      <c r="K31" s="5" t="str">
        <f>IF(H31="","",H31/MIN(Tabelle57[Wertung])-1)</f>
        <v/>
      </c>
    </row>
  </sheetData>
  <mergeCells count="1">
    <mergeCell ref="A3:K3"/>
  </mergeCells>
  <phoneticPr fontId="5" type="noConversion"/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zoomScale="115" zoomScaleNormal="115" zoomScaleSheetLayoutView="70" workbookViewId="0">
      <selection activeCell="J21" sqref="J21"/>
    </sheetView>
  </sheetViews>
  <sheetFormatPr defaultColWidth="10.7109375" defaultRowHeight="15"/>
  <cols>
    <col min="1" max="1" width="7.42578125" customWidth="1"/>
    <col min="2" max="2" width="12.140625" customWidth="1"/>
    <col min="3" max="3" width="11.7109375" customWidth="1"/>
    <col min="4" max="4" width="12.5703125" customWidth="1"/>
    <col min="5" max="5" width="19.5703125" customWidth="1"/>
    <col min="6" max="6" width="10.28515625" customWidth="1"/>
    <col min="7" max="7" width="9.7109375" customWidth="1"/>
    <col min="8" max="8" width="9.85546875" customWidth="1"/>
    <col min="9" max="9" width="8.5703125" customWidth="1"/>
    <col min="10" max="10" width="10.42578125" customWidth="1"/>
    <col min="11" max="11" width="9.28515625" customWidth="1"/>
  </cols>
  <sheetData>
    <row r="1" spans="1:15" s="13" customFormat="1" ht="21">
      <c r="A1" s="13" t="s">
        <v>37</v>
      </c>
    </row>
    <row r="2" spans="1:15" ht="15.75" thickBot="1"/>
    <row r="3" spans="1:15" ht="18.75">
      <c r="A3" s="24" t="s">
        <v>38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5">
      <c r="A4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1" t="s">
        <v>39</v>
      </c>
      <c r="G4" s="1" t="s">
        <v>40</v>
      </c>
      <c r="H4" s="1" t="s">
        <v>41</v>
      </c>
      <c r="I4" s="2" t="s">
        <v>10</v>
      </c>
      <c r="J4" s="2" t="s">
        <v>11</v>
      </c>
      <c r="K4" s="2" t="s">
        <v>12</v>
      </c>
      <c r="L4" s="2"/>
      <c r="M4" s="2"/>
      <c r="N4" s="2"/>
      <c r="O4" s="2"/>
    </row>
    <row r="5" spans="1:15">
      <c r="B5" s="14"/>
      <c r="C5" s="14"/>
      <c r="D5" s="14"/>
      <c r="E5" s="14"/>
      <c r="F5" s="10"/>
      <c r="G5" s="17"/>
      <c r="H5" s="4"/>
      <c r="I5" s="6"/>
      <c r="J5" s="3"/>
      <c r="K5" s="5"/>
      <c r="N5" s="1"/>
      <c r="O5" s="1"/>
    </row>
    <row r="6" spans="1:15">
      <c r="A6" s="11">
        <v>1</v>
      </c>
      <c r="B6" s="14" t="s">
        <v>13</v>
      </c>
      <c r="C6" s="14" t="s">
        <v>14</v>
      </c>
      <c r="D6" s="14" t="s">
        <v>15</v>
      </c>
      <c r="E6" s="1" t="s">
        <v>16</v>
      </c>
      <c r="F6" s="10">
        <v>22</v>
      </c>
      <c r="G6" s="17">
        <v>49</v>
      </c>
      <c r="H6" s="4"/>
      <c r="I6" s="6">
        <v>1</v>
      </c>
      <c r="J6" s="3" t="str">
        <f>IF(H6="","",H6-MIN(Tabelle2[Zeit (s)]))</f>
        <v/>
      </c>
      <c r="K6" s="5" t="str">
        <f>IF(H6="","",H6/MIN(Tabelle2[Zeit (s)])-1)</f>
        <v/>
      </c>
      <c r="L6" s="1"/>
      <c r="M6" s="1"/>
      <c r="N6" s="1"/>
      <c r="O6" s="1"/>
    </row>
    <row r="7" spans="1:15">
      <c r="A7" s="11"/>
      <c r="B7" s="14"/>
      <c r="C7" s="14"/>
      <c r="D7" s="14"/>
      <c r="E7" s="14"/>
      <c r="F7" s="10"/>
      <c r="G7" s="17"/>
      <c r="H7" s="4" t="str">
        <f>IF(F7="","",F7*60+G7)</f>
        <v/>
      </c>
      <c r="I7" s="6" t="str">
        <f>IF(H7="","",RANK(H7,Tabelle2[Zeit (s)],1))</f>
        <v/>
      </c>
      <c r="J7" s="3" t="str">
        <f>IF(H7="","",H7-MIN(Tabelle2[Zeit (s)]))</f>
        <v/>
      </c>
      <c r="K7" s="5" t="str">
        <f>IF(H7="","",H7/MIN(Tabelle2[Zeit (s)])-1)</f>
        <v/>
      </c>
      <c r="L7" s="1"/>
      <c r="M7" s="1"/>
      <c r="N7" s="1"/>
      <c r="O7" s="1"/>
    </row>
    <row r="8" spans="1:15">
      <c r="A8" s="11"/>
      <c r="B8" s="14"/>
      <c r="C8" s="14"/>
      <c r="D8" s="14"/>
      <c r="E8" s="14"/>
      <c r="F8" s="10"/>
      <c r="G8" s="17"/>
      <c r="H8" s="4" t="str">
        <f>IF(F8="","",F8*60+G8)</f>
        <v/>
      </c>
      <c r="I8" s="6" t="str">
        <f>IF(H8="","",RANK(H8,Tabelle2[Zeit (s)],1))</f>
        <v/>
      </c>
      <c r="J8" s="3" t="str">
        <f>IF(H8="","",H8-MIN(Tabelle2[Zeit (s)]))</f>
        <v/>
      </c>
      <c r="K8" s="5" t="str">
        <f>IF(H8="","",H8/MIN(Tabelle2[Zeit (s)])-1)</f>
        <v/>
      </c>
      <c r="N8" s="1"/>
      <c r="O8" s="1"/>
    </row>
    <row r="9" spans="1:15">
      <c r="A9" s="27">
        <v>4</v>
      </c>
      <c r="B9" s="14" t="s">
        <v>17</v>
      </c>
      <c r="C9" s="1" t="s">
        <v>21</v>
      </c>
      <c r="D9" s="1" t="s">
        <v>22</v>
      </c>
      <c r="E9" s="1" t="s">
        <v>23</v>
      </c>
      <c r="F9" s="10">
        <v>18</v>
      </c>
      <c r="G9" s="17">
        <v>20</v>
      </c>
      <c r="H9" s="4">
        <f>IF(F9="","",F9*60+G9)</f>
        <v>1100</v>
      </c>
      <c r="I9" s="6">
        <v>1</v>
      </c>
      <c r="J9" s="3">
        <f>IF(H9="","",H9-MIN(Tabelle2[Zeit (s)]))</f>
        <v>93</v>
      </c>
      <c r="K9" s="5">
        <f>IF(H9="","",H9/MIN(Tabelle2[Zeit (s)])-1)</f>
        <v>9.235352532274077E-2</v>
      </c>
      <c r="L9" s="1"/>
      <c r="M9" s="1"/>
      <c r="N9" s="1"/>
      <c r="O9" s="1"/>
    </row>
    <row r="10" spans="1:15">
      <c r="A10" s="11">
        <v>3</v>
      </c>
      <c r="B10" s="14" t="s">
        <v>17</v>
      </c>
      <c r="C10" s="14" t="s">
        <v>18</v>
      </c>
      <c r="D10" s="14" t="s">
        <v>19</v>
      </c>
      <c r="E10" s="1" t="s">
        <v>20</v>
      </c>
      <c r="F10" s="10">
        <v>18</v>
      </c>
      <c r="G10" s="17">
        <v>24</v>
      </c>
      <c r="H10" s="4">
        <f>IF(F10="","",F10*60+G10)</f>
        <v>1104</v>
      </c>
      <c r="I10" s="6">
        <v>2</v>
      </c>
      <c r="J10" s="3">
        <f>IF(H10="","",H10-MIN(Tabelle2[Zeit (s)]))</f>
        <v>97</v>
      </c>
      <c r="K10" s="5">
        <f>IF(H10="","",H10/MIN(Tabelle2[Zeit (s)])-1)</f>
        <v>9.6325719960278056E-2</v>
      </c>
      <c r="L10" s="1"/>
      <c r="M10" s="1"/>
      <c r="N10" s="1"/>
      <c r="O10" s="1"/>
    </row>
    <row r="11" spans="1:15">
      <c r="A11" s="27"/>
      <c r="B11" s="14"/>
      <c r="C11" s="1"/>
      <c r="D11" s="1"/>
      <c r="E11" s="1"/>
      <c r="F11" s="10"/>
      <c r="G11" s="17"/>
      <c r="H11" s="4"/>
      <c r="I11" s="6"/>
      <c r="J11" s="3"/>
      <c r="K11" s="5"/>
      <c r="L11" s="1"/>
      <c r="M11" s="1"/>
      <c r="N11" s="1"/>
      <c r="O11" s="1"/>
    </row>
    <row r="12" spans="1:15">
      <c r="A12" s="11"/>
      <c r="B12" s="14"/>
      <c r="C12" s="14"/>
      <c r="D12" s="14"/>
      <c r="E12" s="14"/>
      <c r="F12" s="10"/>
      <c r="G12" s="17"/>
      <c r="H12" s="4" t="str">
        <f>IF(F12="","",F12*60+G12)</f>
        <v/>
      </c>
      <c r="I12" s="6"/>
      <c r="J12" s="3" t="str">
        <f>IF(H12="","",H12-MIN(Tabelle2[Zeit (s)]))</f>
        <v/>
      </c>
      <c r="K12" s="5" t="str">
        <f>IF(H12="","",H12/MIN(Tabelle2[Zeit (s)])-1)</f>
        <v/>
      </c>
      <c r="L12" s="1"/>
      <c r="M12" s="1"/>
      <c r="N12" s="1"/>
      <c r="O12" s="1"/>
    </row>
    <row r="13" spans="1:15">
      <c r="A13" s="11"/>
      <c r="B13" s="14"/>
      <c r="C13" s="14"/>
      <c r="D13" s="14"/>
      <c r="E13" s="14"/>
      <c r="F13" s="10"/>
      <c r="G13" s="9"/>
      <c r="H13" s="4" t="str">
        <f>IF(F13="","",F13*60+G13)</f>
        <v/>
      </c>
      <c r="I13" s="6" t="str">
        <f>IF(H13="","",RANK(H13,Tabelle2[Zeit (s)],1))</f>
        <v/>
      </c>
      <c r="J13" s="3" t="str">
        <f>IF(H13="","",H13-MIN(Tabelle2[Zeit (s)]))</f>
        <v/>
      </c>
      <c r="K13" s="5" t="str">
        <f>IF(H13="","",H13/MIN(Tabelle2[Zeit (s)])-1)</f>
        <v/>
      </c>
      <c r="L13" s="1"/>
      <c r="M13" s="1"/>
      <c r="N13" s="1"/>
      <c r="O13" s="1"/>
    </row>
    <row r="14" spans="1:15">
      <c r="A14" s="27">
        <v>8</v>
      </c>
      <c r="B14" s="14" t="s">
        <v>24</v>
      </c>
      <c r="C14" s="1" t="s">
        <v>25</v>
      </c>
      <c r="D14" s="1" t="s">
        <v>26</v>
      </c>
      <c r="E14" s="1" t="s">
        <v>23</v>
      </c>
      <c r="F14" s="10">
        <v>18</v>
      </c>
      <c r="G14" s="17">
        <v>17</v>
      </c>
      <c r="H14" s="4">
        <f>IF(F14="","",F14*60+G14)</f>
        <v>1097</v>
      </c>
      <c r="I14" s="6">
        <v>1</v>
      </c>
      <c r="J14" s="3">
        <f>IF(H14="","",H14-MIN(Tabelle2[Zeit (s)]))</f>
        <v>90</v>
      </c>
      <c r="K14" s="5">
        <f>IF(H14="","",H14/MIN(Tabelle2[Zeit (s)])-1)</f>
        <v>8.9374379344587807E-2</v>
      </c>
      <c r="L14" s="1"/>
      <c r="M14" s="1"/>
      <c r="N14" s="1"/>
      <c r="O14" s="1"/>
    </row>
    <row r="15" spans="1:15">
      <c r="A15" s="12">
        <v>6</v>
      </c>
      <c r="B15" s="14" t="s">
        <v>24</v>
      </c>
      <c r="C15" s="14" t="s">
        <v>28</v>
      </c>
      <c r="D15" s="14" t="s">
        <v>15</v>
      </c>
      <c r="E15" s="1" t="s">
        <v>16</v>
      </c>
      <c r="F15" s="10">
        <v>22</v>
      </c>
      <c r="G15" s="17">
        <v>2</v>
      </c>
      <c r="H15" s="4">
        <f>IF(F15="","",F15*60+G15)</f>
        <v>1322</v>
      </c>
      <c r="I15" s="6">
        <v>2</v>
      </c>
      <c r="J15" s="3">
        <f>IF(H15="","",H15-MIN(Tabelle2[Zeit (s)]))</f>
        <v>315</v>
      </c>
      <c r="K15" s="5">
        <f>IF(H15="","",H15/MIN(Tabelle2[Zeit (s)])-1)</f>
        <v>0.31281032770605766</v>
      </c>
      <c r="L15" s="1"/>
      <c r="M15" s="1"/>
      <c r="N15" s="1"/>
      <c r="O15" s="1"/>
    </row>
    <row r="16" spans="1:15">
      <c r="A16" s="27"/>
      <c r="B16" s="28"/>
      <c r="C16" s="1"/>
      <c r="D16" s="1"/>
      <c r="E16" s="1"/>
      <c r="F16" s="10"/>
      <c r="G16" s="17"/>
      <c r="H16" s="4" t="str">
        <f>IF(F16="","",F16*60+G16)</f>
        <v/>
      </c>
      <c r="I16" s="6"/>
      <c r="J16" s="3" t="str">
        <f>IF(H16="","",H16-MIN(Tabelle2[Zeit (s)]))</f>
        <v/>
      </c>
      <c r="K16" s="5" t="str">
        <f>IF(H16="","",H16/MIN(Tabelle2[Zeit (s)])-1)</f>
        <v/>
      </c>
      <c r="L16" s="1"/>
      <c r="M16" s="1"/>
      <c r="N16" s="1"/>
      <c r="O16" s="1"/>
    </row>
    <row r="17" spans="1:16">
      <c r="A17" s="27"/>
      <c r="B17" s="28"/>
      <c r="C17" s="14"/>
      <c r="D17" s="14"/>
      <c r="E17" s="14"/>
      <c r="F17" s="10"/>
      <c r="G17" s="17"/>
      <c r="H17" s="4"/>
      <c r="I17" s="6"/>
      <c r="J17" s="3" t="str">
        <f>IF(H17="","",H17-MIN(Tabelle2[Zeit (s)]))</f>
        <v/>
      </c>
      <c r="K17" s="5" t="str">
        <f>IF(H17="","",H17/MIN(Tabelle2[Zeit (s)])-1)</f>
        <v/>
      </c>
      <c r="L17" s="1"/>
      <c r="M17" s="1"/>
      <c r="O17" s="1"/>
    </row>
    <row r="18" spans="1:16">
      <c r="A18" s="27">
        <v>10</v>
      </c>
      <c r="B18" s="14" t="s">
        <v>29</v>
      </c>
      <c r="C18" s="15" t="s">
        <v>35</v>
      </c>
      <c r="D18" s="15" t="s">
        <v>36</v>
      </c>
      <c r="E18" s="1" t="s">
        <v>34</v>
      </c>
      <c r="F18" s="10">
        <v>16</v>
      </c>
      <c r="G18" s="17">
        <v>47</v>
      </c>
      <c r="H18" s="4">
        <f t="shared" ref="H18:H31" si="0">IF(F18="","",F18*60+G18)</f>
        <v>1007</v>
      </c>
      <c r="I18" s="6">
        <f>IF(H18="","",RANK(H18,Tabelle2[Zeit (s)],1))</f>
        <v>1</v>
      </c>
      <c r="J18" s="3">
        <f>IF(H18="","",H18-MIN(Tabelle2[Zeit (s)]))</f>
        <v>0</v>
      </c>
      <c r="K18" s="5">
        <f>IF(H18="","",H18/MIN(Tabelle2[Zeit (s)])-1)</f>
        <v>0</v>
      </c>
      <c r="L18" s="1"/>
      <c r="M18" s="1"/>
      <c r="O18" s="1"/>
    </row>
    <row r="19" spans="1:16">
      <c r="A19" s="29">
        <v>12</v>
      </c>
      <c r="B19" s="14" t="s">
        <v>29</v>
      </c>
      <c r="C19" s="15" t="s">
        <v>32</v>
      </c>
      <c r="D19" s="15" t="s">
        <v>33</v>
      </c>
      <c r="E19" s="1" t="s">
        <v>34</v>
      </c>
      <c r="F19" s="10">
        <v>17</v>
      </c>
      <c r="G19" s="17">
        <v>4</v>
      </c>
      <c r="H19" s="4">
        <f t="shared" si="0"/>
        <v>1024</v>
      </c>
      <c r="I19" s="6">
        <f>IF(H19="","",RANK(H19,Tabelle2[Zeit (s)],1))</f>
        <v>2</v>
      </c>
      <c r="J19" s="3">
        <f>IF(H19="","",H19-MIN(Tabelle2[Zeit (s)]))</f>
        <v>17</v>
      </c>
      <c r="K19" s="5">
        <f>IF(H19="","",H19/MIN(Tabelle2[Zeit (s)])-1)</f>
        <v>1.688182720953324E-2</v>
      </c>
    </row>
    <row r="20" spans="1:16">
      <c r="A20" s="29">
        <v>14</v>
      </c>
      <c r="B20" s="14" t="s">
        <v>29</v>
      </c>
      <c r="C20" s="14" t="s">
        <v>42</v>
      </c>
      <c r="D20" s="14" t="s">
        <v>43</v>
      </c>
      <c r="E20" s="1" t="s">
        <v>44</v>
      </c>
      <c r="F20" s="10">
        <v>17</v>
      </c>
      <c r="G20" s="17">
        <v>56</v>
      </c>
      <c r="H20" s="4">
        <f t="shared" si="0"/>
        <v>1076</v>
      </c>
      <c r="I20" s="6">
        <f>IF(H20="","",RANK(H20,Tabelle2[Zeit (s)],1))</f>
        <v>3</v>
      </c>
      <c r="J20" s="3">
        <f>IF(H20="","",H20-MIN(Tabelle2[Zeit (s)]))</f>
        <v>69</v>
      </c>
      <c r="K20" s="5">
        <f>IF(H20="","",H20/MIN(Tabelle2[Zeit (s)])-1)</f>
        <v>6.8520357497517281E-2</v>
      </c>
      <c r="M20" s="7"/>
      <c r="N20" s="1"/>
      <c r="O20" s="1"/>
      <c r="P20" s="8"/>
    </row>
    <row r="21" spans="1:16">
      <c r="B21" s="14"/>
      <c r="C21" s="1"/>
      <c r="D21" s="1"/>
      <c r="E21" s="14"/>
      <c r="F21" s="10"/>
      <c r="G21" s="17"/>
      <c r="H21" s="4" t="str">
        <f t="shared" si="0"/>
        <v/>
      </c>
      <c r="I21" s="6" t="str">
        <f>IF(H21="","",RANK(H21,Tabelle2[Zeit (s)],1))</f>
        <v/>
      </c>
      <c r="J21" s="3" t="str">
        <f>IF(H21="","",H21-MIN(Tabelle2[Zeit (s)]))</f>
        <v/>
      </c>
      <c r="K21" s="5" t="str">
        <f>IF(H21="","",H21/MIN(Tabelle2[Zeit (s)])-1)</f>
        <v/>
      </c>
      <c r="L21" s="5"/>
      <c r="M21" s="1"/>
      <c r="N21" s="1"/>
      <c r="O21" s="1"/>
    </row>
    <row r="22" spans="1:16">
      <c r="B22" s="14"/>
      <c r="C22" s="16"/>
      <c r="D22" s="16"/>
      <c r="E22" s="14"/>
      <c r="F22" s="10"/>
      <c r="G22" s="17"/>
      <c r="H22" s="4" t="str">
        <f t="shared" si="0"/>
        <v/>
      </c>
      <c r="I22" s="6" t="str">
        <f>IF(H22="","",RANK(H22,Tabelle2[Zeit (s)],1))</f>
        <v/>
      </c>
      <c r="J22" s="3" t="str">
        <f>IF(H22="","",H22-MIN(Tabelle2[Zeit (s)]))</f>
        <v/>
      </c>
      <c r="K22" s="5" t="str">
        <f>IF(H22="","",H22/MIN(Tabelle2[Zeit (s)])-1)</f>
        <v/>
      </c>
      <c r="L22" s="5"/>
      <c r="M22" s="1"/>
      <c r="N22" s="1"/>
      <c r="O22" s="1"/>
    </row>
    <row r="23" spans="1:16">
      <c r="B23" s="1"/>
      <c r="C23" s="1"/>
      <c r="D23" s="1"/>
      <c r="E23" s="14"/>
      <c r="F23" s="10"/>
      <c r="G23" s="9"/>
      <c r="H23" s="4" t="str">
        <f t="shared" si="0"/>
        <v/>
      </c>
      <c r="I23" s="6" t="str">
        <f>IF(H23="","",RANK(H23,Tabelle2[Zeit (s)],1))</f>
        <v/>
      </c>
      <c r="J23" s="3" t="str">
        <f>IF(H23="","",H23-MIN(Tabelle2[Zeit (s)]))</f>
        <v/>
      </c>
      <c r="K23" s="5" t="str">
        <f>IF(H23="","",H23/MIN(Tabelle2[Zeit (s)])-1)</f>
        <v/>
      </c>
      <c r="L23" s="5"/>
      <c r="M23" s="1"/>
      <c r="N23" s="1"/>
      <c r="O23" s="1"/>
    </row>
    <row r="24" spans="1:16">
      <c r="B24" s="1"/>
      <c r="C24" s="1"/>
      <c r="D24" s="1"/>
      <c r="E24" s="14"/>
      <c r="F24" s="10"/>
      <c r="G24" s="9"/>
      <c r="H24" s="4" t="str">
        <f t="shared" si="0"/>
        <v/>
      </c>
      <c r="I24" s="6" t="str">
        <f>IF(H24="","",RANK(H24,Tabelle2[Zeit (s)],1))</f>
        <v/>
      </c>
      <c r="J24" s="3" t="str">
        <f>IF(H24="","",H24-MIN(Tabelle2[Zeit (s)]))</f>
        <v/>
      </c>
      <c r="K24" s="5" t="str">
        <f>IF(H24="","",H24/MIN(Tabelle2[Zeit (s)])-1)</f>
        <v/>
      </c>
      <c r="L24" s="5"/>
      <c r="M24" s="1"/>
      <c r="N24" s="1"/>
      <c r="O24" s="1"/>
    </row>
    <row r="25" spans="1:16">
      <c r="B25" s="1"/>
      <c r="C25" s="1"/>
      <c r="D25" s="1"/>
      <c r="E25" s="14"/>
      <c r="F25" s="10"/>
      <c r="G25" s="9"/>
      <c r="H25" s="4" t="str">
        <f t="shared" si="0"/>
        <v/>
      </c>
      <c r="I25" s="6" t="str">
        <f>IF(H25="","",RANK(H25,Tabelle2[Zeit (s)],1))</f>
        <v/>
      </c>
      <c r="J25" s="3" t="str">
        <f>IF(H25="","",H25-MIN(Tabelle2[Zeit (s)]))</f>
        <v/>
      </c>
      <c r="K25" s="5" t="str">
        <f>IF(H25="","",H25/MIN(Tabelle2[Zeit (s)])-1)</f>
        <v/>
      </c>
      <c r="L25" s="5"/>
      <c r="M25" s="1"/>
      <c r="N25" s="1"/>
      <c r="O25" s="1"/>
    </row>
    <row r="26" spans="1:16">
      <c r="B26" s="1"/>
      <c r="C26" s="1"/>
      <c r="D26" s="1"/>
      <c r="E26" s="14"/>
      <c r="F26" s="10"/>
      <c r="G26" s="9"/>
      <c r="H26" s="4" t="str">
        <f t="shared" si="0"/>
        <v/>
      </c>
      <c r="I26" s="6" t="str">
        <f>IF(H26="","",RANK(H26,Tabelle2[Zeit (s)],1))</f>
        <v/>
      </c>
      <c r="J26" s="3" t="str">
        <f>IF(H26="","",H26-MIN(Tabelle2[Zeit (s)]))</f>
        <v/>
      </c>
      <c r="K26" s="5" t="str">
        <f>IF(H26="","",H26/MIN(Tabelle2[Zeit (s)])-1)</f>
        <v/>
      </c>
      <c r="L26" s="5"/>
      <c r="M26" s="1"/>
      <c r="N26" s="1"/>
      <c r="O26" s="1"/>
    </row>
    <row r="27" spans="1:16">
      <c r="B27" s="1"/>
      <c r="C27" s="1"/>
      <c r="D27" s="1"/>
      <c r="E27" s="14"/>
      <c r="F27" s="10"/>
      <c r="G27" s="9"/>
      <c r="H27" s="4" t="str">
        <f t="shared" si="0"/>
        <v/>
      </c>
      <c r="I27" s="6" t="str">
        <f>IF(H27="","",RANK(H27,Tabelle2[Zeit (s)],1))</f>
        <v/>
      </c>
      <c r="J27" s="3" t="str">
        <f>IF(H27="","",H27-MIN(Tabelle2[Zeit (s)]))</f>
        <v/>
      </c>
      <c r="K27" s="5" t="str">
        <f>IF(H27="","",H27/MIN(Tabelle2[Zeit (s)])-1)</f>
        <v/>
      </c>
      <c r="L27" s="5"/>
      <c r="M27" s="1"/>
      <c r="N27" s="1"/>
      <c r="O27" s="1"/>
    </row>
    <row r="28" spans="1:16">
      <c r="B28" s="1"/>
      <c r="C28" s="1"/>
      <c r="D28" s="1"/>
      <c r="E28" s="14"/>
      <c r="F28" s="10"/>
      <c r="G28" s="9"/>
      <c r="H28" s="4" t="str">
        <f t="shared" si="0"/>
        <v/>
      </c>
      <c r="I28" s="6" t="str">
        <f>IF(H28="","",RANK(H28,Tabelle2[Zeit (s)],1))</f>
        <v/>
      </c>
      <c r="J28" s="3" t="str">
        <f>IF(H28="","",H28-MIN(Tabelle2[Zeit (s)]))</f>
        <v/>
      </c>
      <c r="K28" s="5" t="str">
        <f>IF(H28="","",H28/MIN(Tabelle2[Zeit (s)])-1)</f>
        <v/>
      </c>
      <c r="L28" s="5"/>
      <c r="M28" s="1"/>
      <c r="N28" s="1"/>
      <c r="O28" s="1"/>
    </row>
    <row r="29" spans="1:16">
      <c r="B29" s="1"/>
      <c r="C29" s="1"/>
      <c r="D29" s="1"/>
      <c r="E29" s="14"/>
      <c r="F29" s="10"/>
      <c r="G29" s="9"/>
      <c r="H29" s="4" t="str">
        <f t="shared" si="0"/>
        <v/>
      </c>
      <c r="I29" s="6" t="str">
        <f>IF(H29="","",RANK(H29,Tabelle2[Zeit (s)],1))</f>
        <v/>
      </c>
      <c r="J29" s="3" t="str">
        <f>IF(H29="","",H29-MIN(Tabelle2[Zeit (s)]))</f>
        <v/>
      </c>
      <c r="K29" s="5" t="str">
        <f>IF(H29="","",H29/MIN(Tabelle2[Zeit (s)])-1)</f>
        <v/>
      </c>
      <c r="L29" s="1"/>
      <c r="M29" s="1"/>
      <c r="N29" s="1"/>
      <c r="O29" s="1"/>
    </row>
    <row r="30" spans="1:16">
      <c r="B30" s="1"/>
      <c r="C30" s="1"/>
      <c r="D30" s="1"/>
      <c r="E30" s="14"/>
      <c r="F30" s="10"/>
      <c r="G30" s="9"/>
      <c r="H30" s="4" t="str">
        <f t="shared" si="0"/>
        <v/>
      </c>
      <c r="I30" s="6" t="str">
        <f>IF(H30="","",RANK(H30,Tabelle2[Zeit (s)],1))</f>
        <v/>
      </c>
      <c r="J30" s="3" t="str">
        <f>IF(H30="","",H30-MIN(Tabelle2[Zeit (s)]))</f>
        <v/>
      </c>
      <c r="K30" s="5" t="str">
        <f>IF(H30="","",H30/MIN(Tabelle2[Zeit (s)])-1)</f>
        <v/>
      </c>
      <c r="L30" s="1"/>
      <c r="M30" s="1"/>
      <c r="N30" s="1"/>
      <c r="O30" s="1"/>
    </row>
    <row r="31" spans="1:16">
      <c r="B31" s="1"/>
      <c r="C31" s="1"/>
      <c r="D31" s="1"/>
      <c r="E31" s="14"/>
      <c r="F31" s="10"/>
      <c r="G31" s="9"/>
      <c r="H31" s="4" t="str">
        <f t="shared" si="0"/>
        <v/>
      </c>
      <c r="I31" s="6" t="str">
        <f>IF(H31="","",RANK(H31,Tabelle2[Zeit (s)],1))</f>
        <v/>
      </c>
      <c r="J31" s="3" t="str">
        <f>IF(H31="","",H31-MIN(Tabelle2[Zeit (s)]))</f>
        <v/>
      </c>
      <c r="K31" s="5" t="str">
        <f>IF(H31="","",H31/MIN(Tabelle2[Zeit (s)])-1)</f>
        <v/>
      </c>
      <c r="L31" s="1"/>
      <c r="M31" s="1"/>
      <c r="N31" s="1"/>
      <c r="O31" s="1"/>
    </row>
    <row r="32" spans="1:16">
      <c r="E32" s="14"/>
    </row>
    <row r="33" spans="5:5">
      <c r="E33" s="14"/>
    </row>
    <row r="34" spans="5:5">
      <c r="E34" s="14"/>
    </row>
    <row r="35" spans="5:5">
      <c r="E35" s="14"/>
    </row>
  </sheetData>
  <mergeCells count="1">
    <mergeCell ref="A3:K3"/>
  </mergeCells>
  <phoneticPr fontId="5" type="noConversion"/>
  <pageMargins left="0.70866141732283472" right="0.70866141732283472" top="0.78740157480314965" bottom="0.78740157480314965" header="0.31496062992125984" footer="0.31496062992125984"/>
  <pageSetup paperSize="9" scale="8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2AF5-A959-4119-8B6B-10A0F12E70C0}">
  <dimension ref="A1:P31"/>
  <sheetViews>
    <sheetView zoomScale="115" zoomScaleNormal="115" zoomScaleSheetLayoutView="70" workbookViewId="0">
      <selection activeCell="J18" sqref="J18"/>
    </sheetView>
  </sheetViews>
  <sheetFormatPr defaultColWidth="10.7109375" defaultRowHeight="15"/>
  <cols>
    <col min="1" max="1" width="7.42578125" customWidth="1"/>
    <col min="2" max="2" width="12.140625" customWidth="1"/>
    <col min="3" max="3" width="11.7109375" customWidth="1"/>
    <col min="4" max="4" width="12.5703125" customWidth="1"/>
    <col min="5" max="5" width="19.5703125" customWidth="1"/>
    <col min="6" max="6" width="10.28515625" customWidth="1"/>
    <col min="7" max="7" width="9.7109375" customWidth="1"/>
    <col min="8" max="8" width="9.85546875" customWidth="1"/>
    <col min="9" max="9" width="8.5703125" customWidth="1"/>
    <col min="10" max="10" width="10.42578125" customWidth="1"/>
    <col min="11" max="11" width="9.28515625" customWidth="1"/>
  </cols>
  <sheetData>
    <row r="1" spans="1:16" s="13" customFormat="1" ht="21">
      <c r="A1" s="13" t="s">
        <v>45</v>
      </c>
    </row>
    <row r="2" spans="1:16" ht="15.75" thickBot="1"/>
    <row r="3" spans="1:16" ht="18.75">
      <c r="A3" s="24" t="s">
        <v>38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6">
      <c r="A4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1" t="s">
        <v>39</v>
      </c>
      <c r="G4" s="1" t="s">
        <v>40</v>
      </c>
      <c r="H4" s="1" t="s">
        <v>41</v>
      </c>
      <c r="I4" s="2" t="s">
        <v>10</v>
      </c>
      <c r="J4" s="2" t="s">
        <v>11</v>
      </c>
      <c r="K4" s="2" t="s">
        <v>12</v>
      </c>
      <c r="L4" s="2"/>
      <c r="M4" s="2"/>
      <c r="N4" s="2"/>
      <c r="O4" s="2"/>
    </row>
    <row r="5" spans="1:16">
      <c r="A5" s="30">
        <v>10</v>
      </c>
      <c r="B5" s="14" t="s">
        <v>29</v>
      </c>
      <c r="C5" s="14" t="s">
        <v>35</v>
      </c>
      <c r="D5" s="14" t="s">
        <v>36</v>
      </c>
      <c r="E5" s="1" t="s">
        <v>34</v>
      </c>
      <c r="F5" s="10">
        <v>16</v>
      </c>
      <c r="G5" s="17">
        <v>32</v>
      </c>
      <c r="H5" s="4">
        <f t="shared" ref="H5:H23" si="0">IF(F5="","",F5*60+G5)</f>
        <v>992</v>
      </c>
      <c r="I5" s="6">
        <f>IF(H5="","",RANK(H5,Tabelle22[Zeit (s)],1))</f>
        <v>1</v>
      </c>
      <c r="J5" s="3">
        <f>IF(H5="","",H5-MIN(Tabelle22[Zeit (s)]))</f>
        <v>0</v>
      </c>
      <c r="K5" s="5">
        <f>IF(H5="","",H5/MIN(Tabelle22[Zeit (s)])-1)</f>
        <v>0</v>
      </c>
      <c r="N5" s="1"/>
      <c r="O5" s="1"/>
    </row>
    <row r="6" spans="1:16">
      <c r="A6" s="27">
        <v>12</v>
      </c>
      <c r="B6" s="14" t="s">
        <v>29</v>
      </c>
      <c r="C6" s="14" t="s">
        <v>32</v>
      </c>
      <c r="D6" s="14" t="s">
        <v>33</v>
      </c>
      <c r="E6" s="1" t="s">
        <v>34</v>
      </c>
      <c r="F6" s="10">
        <v>16</v>
      </c>
      <c r="G6" s="17">
        <v>41</v>
      </c>
      <c r="H6" s="4">
        <f t="shared" si="0"/>
        <v>1001</v>
      </c>
      <c r="I6" s="6">
        <f>IF(H6="","",RANK(H6,Tabelle22[Zeit (s)],1))</f>
        <v>2</v>
      </c>
      <c r="J6" s="3">
        <f>IF(H6="","",H6-MIN(Tabelle22[Zeit (s)]))</f>
        <v>9</v>
      </c>
      <c r="K6" s="5">
        <f>IF(H6="","",H6/MIN(Tabelle22[Zeit (s)])-1)</f>
        <v>9.0725806451612545E-3</v>
      </c>
      <c r="N6" s="1"/>
      <c r="O6" s="1"/>
    </row>
    <row r="7" spans="1:16">
      <c r="A7" s="27">
        <v>14</v>
      </c>
      <c r="B7" s="14" t="s">
        <v>29</v>
      </c>
      <c r="C7" s="14" t="s">
        <v>42</v>
      </c>
      <c r="D7" s="14" t="s">
        <v>43</v>
      </c>
      <c r="E7" s="1" t="s">
        <v>44</v>
      </c>
      <c r="F7" s="10">
        <v>17</v>
      </c>
      <c r="G7" s="17">
        <v>32</v>
      </c>
      <c r="H7" s="4">
        <f t="shared" si="0"/>
        <v>1052</v>
      </c>
      <c r="I7" s="6">
        <f>IF(H7="","",RANK(H7,Tabelle22[Zeit (s)],1))</f>
        <v>3</v>
      </c>
      <c r="J7" s="3">
        <f>IF(H7="","",H7-MIN(Tabelle22[Zeit (s)]))</f>
        <v>60</v>
      </c>
      <c r="K7" s="5">
        <f>IF(H7="","",H7/MIN(Tabelle22[Zeit (s)])-1)</f>
        <v>6.0483870967741993E-2</v>
      </c>
      <c r="L7" s="1"/>
      <c r="M7" s="1"/>
      <c r="N7" s="1"/>
      <c r="O7" s="1"/>
    </row>
    <row r="8" spans="1:16">
      <c r="A8" s="11"/>
      <c r="B8" s="14"/>
      <c r="C8" s="14"/>
      <c r="D8" s="14"/>
      <c r="E8" s="14"/>
      <c r="F8" s="10"/>
      <c r="G8" s="17"/>
      <c r="H8" s="4" t="str">
        <f t="shared" si="0"/>
        <v/>
      </c>
      <c r="I8" s="6" t="str">
        <f>IF(H8="","",RANK(H8,Tabelle22[Zeit (s)],1))</f>
        <v/>
      </c>
      <c r="J8" s="3" t="str">
        <f>IF(H8="","",H8-MIN(Tabelle22[Zeit (s)]))</f>
        <v/>
      </c>
      <c r="K8" s="5" t="str">
        <f>IF(H8="","",H8/MIN(Tabelle22[Zeit (s)])-1)</f>
        <v/>
      </c>
      <c r="L8" s="1"/>
      <c r="M8" s="1"/>
      <c r="N8" s="1"/>
      <c r="O8" s="1"/>
    </row>
    <row r="9" spans="1:16">
      <c r="A9" s="11"/>
      <c r="B9" s="14"/>
      <c r="C9" s="14"/>
      <c r="D9" s="14"/>
      <c r="E9" s="14"/>
      <c r="F9" s="10"/>
      <c r="G9" s="17"/>
      <c r="H9" s="4" t="str">
        <f t="shared" si="0"/>
        <v/>
      </c>
      <c r="I9" s="6"/>
      <c r="J9" s="3" t="str">
        <f>IF(H9="","",H9-MIN(Tabelle22[Zeit (s)]))</f>
        <v/>
      </c>
      <c r="K9" s="5" t="str">
        <f>IF(H9="","",H9/MIN(Tabelle22[Zeit (s)])-1)</f>
        <v/>
      </c>
      <c r="L9" s="1"/>
      <c r="M9" s="1"/>
      <c r="N9" s="1"/>
      <c r="O9" s="1"/>
    </row>
    <row r="10" spans="1:16">
      <c r="A10" s="11"/>
      <c r="B10" s="14"/>
      <c r="C10" s="14"/>
      <c r="D10" s="14"/>
      <c r="E10" s="14"/>
      <c r="F10" s="10"/>
      <c r="G10" s="9"/>
      <c r="H10" s="4" t="str">
        <f t="shared" si="0"/>
        <v/>
      </c>
      <c r="I10" s="6" t="str">
        <f>IF(H10="","",RANK(H10,Tabelle22[Zeit (s)],1))</f>
        <v/>
      </c>
      <c r="J10" s="3" t="str">
        <f>IF(H10="","",H10-MIN(Tabelle22[Zeit (s)]))</f>
        <v/>
      </c>
      <c r="K10" s="5" t="str">
        <f>IF(H10="","",H10/MIN(Tabelle22[Zeit (s)])-1)</f>
        <v/>
      </c>
      <c r="L10" s="1"/>
      <c r="M10" s="1"/>
      <c r="N10" s="1"/>
      <c r="O10" s="1"/>
    </row>
    <row r="11" spans="1:16">
      <c r="A11">
        <v>3</v>
      </c>
      <c r="B11" s="14" t="s">
        <v>17</v>
      </c>
      <c r="C11" s="14" t="s">
        <v>18</v>
      </c>
      <c r="D11" s="14" t="s">
        <v>19</v>
      </c>
      <c r="E11" s="1" t="s">
        <v>20</v>
      </c>
      <c r="F11" s="10">
        <v>17</v>
      </c>
      <c r="G11" s="17">
        <v>44</v>
      </c>
      <c r="H11" s="4">
        <f t="shared" si="0"/>
        <v>1064</v>
      </c>
      <c r="I11" s="6">
        <v>1</v>
      </c>
      <c r="J11" s="3">
        <f>IF(H11="","",H11-MIN(Tabelle22[Zeit (s)]))</f>
        <v>72</v>
      </c>
      <c r="K11" s="5">
        <f>IF(H11="","",H11/MIN(Tabelle22[Zeit (s)])-1)</f>
        <v>7.2580645161290258E-2</v>
      </c>
      <c r="L11" s="1"/>
      <c r="M11" s="1"/>
      <c r="N11" s="1"/>
      <c r="O11" s="1"/>
    </row>
    <row r="12" spans="1:16">
      <c r="A12" s="30">
        <v>20</v>
      </c>
      <c r="B12" s="14" t="s">
        <v>17</v>
      </c>
      <c r="C12" s="14" t="s">
        <v>21</v>
      </c>
      <c r="D12" s="14" t="s">
        <v>22</v>
      </c>
      <c r="E12" s="1" t="s">
        <v>23</v>
      </c>
      <c r="F12" s="10">
        <v>17</v>
      </c>
      <c r="G12" s="17">
        <v>45</v>
      </c>
      <c r="H12" s="4">
        <f t="shared" si="0"/>
        <v>1065</v>
      </c>
      <c r="I12" s="6">
        <v>2</v>
      </c>
      <c r="J12" s="3">
        <f>IF(H12="","",H12-MIN(Tabelle22[Zeit (s)]))</f>
        <v>73</v>
      </c>
      <c r="K12" s="5">
        <f>IF(H12="","",H12/MIN(Tabelle22[Zeit (s)])-1)</f>
        <v>7.3588709677419262E-2</v>
      </c>
      <c r="L12" s="1"/>
      <c r="M12" s="1"/>
      <c r="N12" s="1"/>
      <c r="O12" s="1"/>
    </row>
    <row r="13" spans="1:16">
      <c r="A13" s="11"/>
      <c r="B13" s="14"/>
      <c r="C13" s="20"/>
      <c r="D13" s="20"/>
      <c r="E13" s="14"/>
      <c r="F13" s="10"/>
      <c r="G13" s="17"/>
      <c r="H13" s="4" t="str">
        <f t="shared" si="0"/>
        <v/>
      </c>
      <c r="I13" s="6" t="str">
        <f>IF(H13="","",RANK(H13,Tabelle22[Zeit (s)],1))</f>
        <v/>
      </c>
      <c r="J13" s="3" t="str">
        <f>IF(H13="","",H13-MIN(Tabelle22[Zeit (s)]))</f>
        <v/>
      </c>
      <c r="K13" s="5" t="str">
        <f>IF(H13="","",H13/MIN(Tabelle22[Zeit (s)])-1)</f>
        <v/>
      </c>
      <c r="L13" s="1"/>
      <c r="M13" s="1"/>
      <c r="O13" s="1"/>
    </row>
    <row r="14" spans="1:16">
      <c r="A14" s="30">
        <v>8</v>
      </c>
      <c r="B14" s="14" t="s">
        <v>24</v>
      </c>
      <c r="C14" s="14" t="s">
        <v>25</v>
      </c>
      <c r="D14" s="14" t="s">
        <v>26</v>
      </c>
      <c r="E14" s="1" t="s">
        <v>23</v>
      </c>
      <c r="F14" s="10">
        <v>18</v>
      </c>
      <c r="G14" s="17">
        <v>1</v>
      </c>
      <c r="H14" s="4">
        <f t="shared" si="0"/>
        <v>1081</v>
      </c>
      <c r="I14" s="6">
        <v>1</v>
      </c>
      <c r="J14" s="3">
        <f>IF(H14="","",H14-MIN(Tabelle22[Zeit (s)]))</f>
        <v>89</v>
      </c>
      <c r="K14" s="5">
        <f>IF(H14="","",H14/MIN(Tabelle22[Zeit (s)])-1)</f>
        <v>8.9717741935483764E-2</v>
      </c>
      <c r="L14" s="1"/>
      <c r="M14" s="1"/>
      <c r="O14" s="1"/>
    </row>
    <row r="15" spans="1:16">
      <c r="A15" s="19"/>
      <c r="B15" s="1"/>
      <c r="C15" s="20"/>
      <c r="D15" s="20"/>
      <c r="E15" s="14"/>
      <c r="F15" s="10"/>
      <c r="G15" s="9"/>
      <c r="H15" s="4" t="str">
        <f t="shared" si="0"/>
        <v/>
      </c>
      <c r="I15" s="6" t="str">
        <f>IF(H15="","",RANK(H15,Tabelle22[Zeit (s)],1))</f>
        <v/>
      </c>
      <c r="J15" s="3" t="str">
        <f>IF(H15="","",H15-MIN(Tabelle22[Zeit (s)]))</f>
        <v/>
      </c>
      <c r="K15" s="5" t="str">
        <f>IF(H15="","",H15/MIN(Tabelle22[Zeit (s)])-1)</f>
        <v/>
      </c>
    </row>
    <row r="16" spans="1:16">
      <c r="A16" s="19"/>
      <c r="B16" s="1"/>
      <c r="C16" s="1"/>
      <c r="D16" s="1"/>
      <c r="E16" s="14"/>
      <c r="F16" s="10"/>
      <c r="G16" s="9"/>
      <c r="H16" s="4" t="str">
        <f t="shared" si="0"/>
        <v/>
      </c>
      <c r="I16" s="6" t="str">
        <f>IF(H16="","",RANK(H16,Tabelle22[Zeit (s)],1))</f>
        <v/>
      </c>
      <c r="J16" s="3" t="str">
        <f>IF(H16="","",H16-MIN(Tabelle22[Zeit (s)]))</f>
        <v/>
      </c>
      <c r="K16" s="5" t="str">
        <f>IF(H16="","",H16/MIN(Tabelle22[Zeit (s)])-1)</f>
        <v/>
      </c>
      <c r="M16" s="7"/>
      <c r="N16" s="1"/>
      <c r="O16" s="1"/>
      <c r="P16" s="8"/>
    </row>
    <row r="17" spans="2:15">
      <c r="B17" s="1"/>
      <c r="C17" s="20"/>
      <c r="D17" s="20"/>
      <c r="E17" s="14"/>
      <c r="F17" s="10"/>
      <c r="G17" s="9"/>
      <c r="H17" s="4" t="str">
        <f t="shared" si="0"/>
        <v/>
      </c>
      <c r="I17" s="6" t="str">
        <f>IF(H17="","",RANK(H17,Tabelle22[Zeit (s)],1))</f>
        <v/>
      </c>
      <c r="J17" s="3" t="str">
        <f>IF(H17="","",H17-MIN(Tabelle22[Zeit (s)]))</f>
        <v/>
      </c>
      <c r="K17" s="5" t="str">
        <f>IF(H17="","",H17/MIN(Tabelle22[Zeit (s)])-1)</f>
        <v/>
      </c>
      <c r="L17" s="5"/>
      <c r="M17" s="1"/>
      <c r="N17" s="1"/>
      <c r="O17" s="1"/>
    </row>
    <row r="18" spans="2:15">
      <c r="B18" s="1"/>
      <c r="C18" s="1"/>
      <c r="D18" s="1"/>
      <c r="E18" s="14"/>
      <c r="F18" s="10"/>
      <c r="G18" s="9"/>
      <c r="H18" s="4" t="str">
        <f t="shared" si="0"/>
        <v/>
      </c>
      <c r="I18" s="6" t="str">
        <f>IF(H18="","",RANK(H18,Tabelle22[Zeit (s)],1))</f>
        <v/>
      </c>
      <c r="J18" s="3" t="str">
        <f>IF(H18="","",H18-MIN(Tabelle22[Zeit (s)]))</f>
        <v/>
      </c>
      <c r="K18" s="5" t="str">
        <f>IF(H18="","",H18/MIN(Tabelle22[Zeit (s)])-1)</f>
        <v/>
      </c>
      <c r="L18" s="5"/>
      <c r="M18" s="1"/>
      <c r="N18" s="1"/>
      <c r="O18" s="1"/>
    </row>
    <row r="19" spans="2:15">
      <c r="B19" s="1"/>
      <c r="C19" s="1"/>
      <c r="D19" s="1"/>
      <c r="E19" s="14"/>
      <c r="F19" s="10"/>
      <c r="G19" s="9"/>
      <c r="H19" s="4" t="str">
        <f t="shared" si="0"/>
        <v/>
      </c>
      <c r="I19" s="6" t="str">
        <f>IF(H19="","",RANK(H19,Tabelle22[Zeit (s)],1))</f>
        <v/>
      </c>
      <c r="J19" s="3" t="str">
        <f>IF(H19="","",H19-MIN(Tabelle22[Zeit (s)]))</f>
        <v/>
      </c>
      <c r="K19" s="5" t="str">
        <f>IF(H19="","",H19/MIN(Tabelle22[Zeit (s)])-1)</f>
        <v/>
      </c>
      <c r="L19" s="5"/>
      <c r="M19" s="1"/>
      <c r="N19" s="1"/>
      <c r="O19" s="1"/>
    </row>
    <row r="20" spans="2:15">
      <c r="B20" s="1"/>
      <c r="C20" s="1"/>
      <c r="D20" s="1"/>
      <c r="E20" s="14"/>
      <c r="F20" s="10"/>
      <c r="G20" s="9"/>
      <c r="H20" s="4" t="str">
        <f t="shared" si="0"/>
        <v/>
      </c>
      <c r="I20" s="6" t="str">
        <f>IF(H20="","",RANK(H20,Tabelle22[Zeit (s)],1))</f>
        <v/>
      </c>
      <c r="J20" s="3" t="str">
        <f>IF(H20="","",H20-MIN(Tabelle22[Zeit (s)]))</f>
        <v/>
      </c>
      <c r="K20" s="5" t="str">
        <f>IF(H20="","",H20/MIN(Tabelle22[Zeit (s)])-1)</f>
        <v/>
      </c>
      <c r="L20" s="5"/>
      <c r="M20" s="1"/>
      <c r="N20" s="1"/>
      <c r="O20" s="1"/>
    </row>
    <row r="21" spans="2:15">
      <c r="B21" s="1"/>
      <c r="C21" s="1"/>
      <c r="D21" s="1"/>
      <c r="E21" s="14"/>
      <c r="F21" s="10"/>
      <c r="G21" s="9"/>
      <c r="H21" s="4" t="str">
        <f t="shared" si="0"/>
        <v/>
      </c>
      <c r="I21" s="6" t="str">
        <f>IF(H21="","",RANK(H21,Tabelle22[Zeit (s)],1))</f>
        <v/>
      </c>
      <c r="J21" s="3" t="str">
        <f>IF(H21="","",H21-MIN(Tabelle22[Zeit (s)]))</f>
        <v/>
      </c>
      <c r="K21" s="5" t="str">
        <f>IF(H21="","",H21/MIN(Tabelle22[Zeit (s)])-1)</f>
        <v/>
      </c>
      <c r="L21" s="5"/>
      <c r="M21" s="1"/>
      <c r="N21" s="1"/>
      <c r="O21" s="1"/>
    </row>
    <row r="22" spans="2:15">
      <c r="B22" s="1"/>
      <c r="C22" s="1"/>
      <c r="D22" s="1"/>
      <c r="E22" s="14"/>
      <c r="F22" s="10"/>
      <c r="G22" s="9"/>
      <c r="H22" s="4" t="str">
        <f t="shared" si="0"/>
        <v/>
      </c>
      <c r="I22" s="6" t="str">
        <f>IF(H22="","",RANK(H22,Tabelle22[Zeit (s)],1))</f>
        <v/>
      </c>
      <c r="J22" s="3" t="str">
        <f>IF(H22="","",H22-MIN(Tabelle22[Zeit (s)]))</f>
        <v/>
      </c>
      <c r="K22" s="5" t="str">
        <f>IF(H22="","",H22/MIN(Tabelle22[Zeit (s)])-1)</f>
        <v/>
      </c>
      <c r="L22" s="5"/>
      <c r="M22" s="1"/>
      <c r="N22" s="1"/>
      <c r="O22" s="1"/>
    </row>
    <row r="23" spans="2:15">
      <c r="B23" s="1"/>
      <c r="C23" s="1"/>
      <c r="D23" s="1"/>
      <c r="E23" s="14"/>
      <c r="F23" s="10"/>
      <c r="G23" s="9"/>
      <c r="H23" s="4" t="str">
        <f t="shared" si="0"/>
        <v/>
      </c>
      <c r="I23" s="6" t="str">
        <f>IF(H23="","",RANK(H23,Tabelle22[Zeit (s)],1))</f>
        <v/>
      </c>
      <c r="J23" s="3" t="str">
        <f>IF(H23="","",H23-MIN(Tabelle22[Zeit (s)]))</f>
        <v/>
      </c>
      <c r="K23" s="5" t="str">
        <f>IF(H23="","",H23/MIN(Tabelle22[Zeit (s)])-1)</f>
        <v/>
      </c>
      <c r="L23" s="5"/>
      <c r="M23" s="1"/>
      <c r="N23" s="1"/>
      <c r="O23" s="1"/>
    </row>
    <row r="24" spans="2:15">
      <c r="B24" s="14"/>
      <c r="C24" s="14"/>
      <c r="D24" s="14"/>
      <c r="E24" s="14"/>
      <c r="F24" s="10"/>
      <c r="G24" s="17"/>
      <c r="H24" s="4"/>
      <c r="I24" s="6"/>
      <c r="J24" s="3"/>
      <c r="K24" s="5"/>
      <c r="L24" s="5"/>
      <c r="M24" s="1"/>
      <c r="N24" s="1"/>
      <c r="O24" s="1"/>
    </row>
    <row r="25" spans="2:15">
      <c r="B25" s="1"/>
      <c r="C25" s="1"/>
      <c r="D25" s="1"/>
      <c r="E25" s="14"/>
      <c r="F25" s="10"/>
      <c r="G25" s="9"/>
      <c r="H25" s="4"/>
      <c r="I25" s="6"/>
      <c r="J25" s="3"/>
      <c r="K25" s="5"/>
      <c r="L25" s="1"/>
      <c r="M25" s="1"/>
      <c r="N25" s="1"/>
      <c r="O25" s="1"/>
    </row>
    <row r="26" spans="2:15">
      <c r="B26" s="1"/>
      <c r="C26" s="1"/>
      <c r="D26" s="1"/>
      <c r="E26" s="14"/>
      <c r="F26" s="10"/>
      <c r="G26" s="9"/>
      <c r="H26" s="4"/>
      <c r="I26" s="6"/>
      <c r="J26" s="3"/>
      <c r="K26" s="5"/>
      <c r="L26" s="1"/>
      <c r="M26" s="1"/>
      <c r="N26" s="1"/>
      <c r="O26" s="1"/>
    </row>
    <row r="27" spans="2:15">
      <c r="B27" s="1"/>
      <c r="C27" s="1"/>
      <c r="D27" s="1"/>
      <c r="E27" s="14"/>
      <c r="F27" s="10"/>
      <c r="G27" s="9"/>
      <c r="H27" s="4"/>
      <c r="I27" s="6"/>
      <c r="J27" s="3"/>
      <c r="K27" s="5"/>
      <c r="L27" s="1"/>
      <c r="M27" s="1"/>
      <c r="N27" s="1"/>
      <c r="O27" s="1"/>
    </row>
    <row r="28" spans="2:15">
      <c r="E28" s="14"/>
    </row>
    <row r="29" spans="2:15">
      <c r="E29" s="14"/>
    </row>
    <row r="30" spans="2:15">
      <c r="E30" s="14"/>
    </row>
    <row r="31" spans="2:15">
      <c r="E31" s="14"/>
    </row>
  </sheetData>
  <mergeCells count="1">
    <mergeCell ref="A3:K3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Büro Kanuverband</dc:creator>
  <cp:keywords/>
  <dc:description/>
  <cp:lastModifiedBy/>
  <cp:revision/>
  <dcterms:created xsi:type="dcterms:W3CDTF">2022-03-04T11:01:32Z</dcterms:created>
  <dcterms:modified xsi:type="dcterms:W3CDTF">2023-04-17T12:12:29Z</dcterms:modified>
  <cp:category/>
  <cp:contentStatus/>
</cp:coreProperties>
</file>